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-2025年预算调整\2025年预算调整\2025年预算调整公开\"/>
    </mc:Choice>
  </mc:AlternateContent>
  <bookViews>
    <workbookView windowWidth="28800" windowHeight="12375" activeTab="3"/>
  </bookViews>
  <sheets>
    <sheet name="1" sheetId="12" r:id="rId1"/>
    <sheet name="2" sheetId="13" r:id="rId2"/>
    <sheet name="3" sheetId="14" r:id="rId3"/>
    <sheet name="4" sheetId="5" r:id="rId4"/>
    <sheet name="5" sheetId="6" r:id="rId5"/>
    <sheet name="6" sheetId="1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xlfn.IFERROR" hidden="1">#NAME?</definedName>
    <definedName name="_21114" localSheetId="0">#REF!</definedName>
    <definedName name="_21114" localSheetId="1">#REF!</definedName>
    <definedName name="_21114">#REF!</definedName>
    <definedName name="_Fill" localSheetId="0" hidden="1">[1]eqpmad2!#REF!</definedName>
    <definedName name="_Fill" localSheetId="1" hidden="1">[1]eqpmad2!#REF!</definedName>
    <definedName name="_xlnm._FilterDatabase" hidden="1">#REF!</definedName>
    <definedName name="_Order1" hidden="1">255</definedName>
    <definedName name="_Order2" hidden="1">255</definedName>
    <definedName name="A" localSheetId="0">#REF!</definedName>
    <definedName name="A" localSheetId="1">#REF!</definedName>
    <definedName name="A">#REF!</definedName>
    <definedName name="aa" localSheetId="0">#REF!</definedName>
    <definedName name="aa" localSheetId="1">#REF!</definedName>
    <definedName name="aa">#REF!</definedName>
    <definedName name="as">#N/A</definedName>
    <definedName name="cjbb182" localSheetId="0">[2]新准则TB!$E$182</definedName>
    <definedName name="cjbb182" localSheetId="1">[2]新准则TB!$E$182</definedName>
    <definedName name="cjbb183" localSheetId="0">[2]新准则TB!$E$183</definedName>
    <definedName name="cjbb183" localSheetId="1">[2]新准则TB!$E$183</definedName>
    <definedName name="cjbb189" localSheetId="0">[2]新准则TB!$E$189</definedName>
    <definedName name="cjbb189" localSheetId="1">[2]新准则TB!$E$189</definedName>
    <definedName name="cjbb191" localSheetId="0">[2]新准则TB!$E$191</definedName>
    <definedName name="cjbb191" localSheetId="1">[2]新准则TB!$E$191</definedName>
    <definedName name="cjbb192" localSheetId="0">[2]新准则TB!$E$192</definedName>
    <definedName name="cjbb192" localSheetId="1">[2]新准则TB!$E$192</definedName>
    <definedName name="data" localSheetId="0">#REF!</definedName>
    <definedName name="data" localSheetId="1">#REF!</definedName>
    <definedName name="data">#REF!</definedName>
    <definedName name="Database" localSheetId="0" hidden="1">#REF!</definedName>
    <definedName name="Database" localSheetId="1" hidden="1">#REF!</definedName>
    <definedName name="Database" hidden="1">#REF!</definedName>
    <definedName name="database2" localSheetId="0">#REF!</definedName>
    <definedName name="database2" localSheetId="1">#REF!</definedName>
    <definedName name="database2">#REF!</definedName>
    <definedName name="database3" localSheetId="0">#REF!</definedName>
    <definedName name="database3" localSheetId="1">#REF!</definedName>
    <definedName name="database3">#REF!</definedName>
    <definedName name="dss" localSheetId="0" hidden="1">#REF!</definedName>
    <definedName name="dss" localSheetId="1" hidden="1">#REF!</definedName>
    <definedName name="dss" hidden="1">#REF!</definedName>
    <definedName name="E206." localSheetId="0">#REF!</definedName>
    <definedName name="E206." localSheetId="1">#REF!</definedName>
    <definedName name="E206.">#REF!</definedName>
    <definedName name="eee" localSheetId="0">#REF!</definedName>
    <definedName name="eee" localSheetId="1">#REF!</definedName>
    <definedName name="eee">#REF!</definedName>
    <definedName name="fff" localSheetId="0">#REF!</definedName>
    <definedName name="fff" localSheetId="1">#REF!</definedName>
    <definedName name="fff">#REF!</definedName>
    <definedName name="gxxe2003" localSheetId="0">'[3]P1012001'!$A$6:$E$117</definedName>
    <definedName name="gxxe2003" localSheetId="1">'[3]P1012001'!$A$6:$E$117</definedName>
    <definedName name="gxxe20032" localSheetId="0">'[3]P1012001'!$A$6:$E$117</definedName>
    <definedName name="gxxe20032" localSheetId="1">'[3]P1012001'!$A$6:$E$117</definedName>
    <definedName name="HHBB111" localSheetId="0">[2]试算平衡表!$G$112</definedName>
    <definedName name="HHBB111" localSheetId="1">[2]试算平衡表!$G$112</definedName>
    <definedName name="HHBB192" localSheetId="0">[2]试算平衡表!$G$142</definedName>
    <definedName name="HHBB192" localSheetId="1">[2]试算平衡表!$G$142</definedName>
    <definedName name="HHBB54" localSheetId="0">[2]试算平衡表!$G$54</definedName>
    <definedName name="HHBB54" localSheetId="1">[2]试算平衡表!$G$54</definedName>
    <definedName name="HHBB94" localSheetId="0">[2]试算平衡表!$G$95</definedName>
    <definedName name="HHBB94" localSheetId="1">[2]试算平衡表!$G$95</definedName>
    <definedName name="hhhh" localSheetId="0">#REF!</definedName>
    <definedName name="hhhh" localSheetId="1">#REF!</definedName>
    <definedName name="hhhh">#REF!</definedName>
    <definedName name="HWSheet">1</definedName>
    <definedName name="kkkk" localSheetId="0">#REF!</definedName>
    <definedName name="kkkk" localSheetId="1">#REF!</definedName>
    <definedName name="kkkk">#REF!</definedName>
    <definedName name="MMBB135" localSheetId="0">[2]XBase!$E$145</definedName>
    <definedName name="MMBB135" localSheetId="1">[2]XBase!$E$145</definedName>
    <definedName name="MMBB136" localSheetId="0">[2]XBase!$E$146</definedName>
    <definedName name="MMBB136" localSheetId="1">[2]XBase!$E$146</definedName>
    <definedName name="_xlnm.Print_Area" localSheetId="0">'1'!$A$1:$D$42</definedName>
    <definedName name="_xlnm.Print_Area" localSheetId="1">'2'!$A$1:$D$40</definedName>
    <definedName name="_xlnm.Print_Area" localSheetId="3">'4'!$A$1:$D$17</definedName>
    <definedName name="_xlnm.Print_Area" localSheetId="4">'5'!$A$1:$D$26</definedName>
    <definedName name="_xlnm.Print_Area">#N/A</definedName>
    <definedName name="Print_Area_MI" localSheetId="0">#REF!</definedName>
    <definedName name="Print_Area_MI" localSheetId="1">#REF!</definedName>
    <definedName name="Print_Area_MI">#REF!</definedName>
    <definedName name="_xlnm.Print_Titles" localSheetId="0">'1'!$1:$4</definedName>
    <definedName name="_xlnm.Print_Titles" localSheetId="1">'2'!$1:$4</definedName>
    <definedName name="_xlnm.Print_Titles" localSheetId="3">'4'!$1:$4</definedName>
    <definedName name="_xlnm.Print_Titles" localSheetId="4">'5'!$1:$4</definedName>
    <definedName name="_xlnm.Print_Titles">#N/A</definedName>
    <definedName name="rrrr" localSheetId="0">#REF!</definedName>
    <definedName name="rrrr" localSheetId="1">#REF!</definedName>
    <definedName name="rrrr">#REF!</definedName>
    <definedName name="s" localSheetId="0">#REF!</definedName>
    <definedName name="s" localSheetId="1">#REF!</definedName>
    <definedName name="s">#REF!</definedName>
    <definedName name="sfeggsafasfas" localSheetId="0">#REF!</definedName>
    <definedName name="sfeggsafasfas" localSheetId="1">#REF!</definedName>
    <definedName name="sfeggsafasfas">#REF!</definedName>
    <definedName name="ss" localSheetId="0">#REF!</definedName>
    <definedName name="ss" localSheetId="1">#REF!</definedName>
    <definedName name="ss">#REF!</definedName>
    <definedName name="ttt" localSheetId="0">#REF!</definedName>
    <definedName name="ttt" localSheetId="1">#REF!</definedName>
    <definedName name="ttt">#REF!</definedName>
    <definedName name="tttt" localSheetId="0">#REF!</definedName>
    <definedName name="tttt" localSheetId="1">#REF!</definedName>
    <definedName name="tttt">#REF!</definedName>
    <definedName name="www" localSheetId="0">#REF!</definedName>
    <definedName name="www" localSheetId="1">#REF!</definedName>
    <definedName name="www">#REF!</definedName>
    <definedName name="yyyy" localSheetId="0">#REF!</definedName>
    <definedName name="yyyy" localSheetId="1">#REF!</definedName>
    <definedName name="yyyy">#REF!</definedName>
    <definedName name="本级标准收入2004年" localSheetId="0">[4]本年收入合计!$E$4:$E$184</definedName>
    <definedName name="本级标准收入2004年" localSheetId="1">[4]本年收入合计!$E$4:$E$184</definedName>
    <definedName name="拨款汇总_合计" localSheetId="0">SUM([5]汇总!#REF!)</definedName>
    <definedName name="拨款汇总_合计" localSheetId="1">SUM([5]汇总!#REF!)</definedName>
    <definedName name="财力" localSheetId="0">#REF!</definedName>
    <definedName name="财力" localSheetId="1">#REF!</definedName>
    <definedName name="财力">#REF!</definedName>
    <definedName name="财政供养人员增幅2004年" localSheetId="0">[6]财政供养人员增幅!$E$6</definedName>
    <definedName name="财政供养人员增幅2004年" localSheetId="1">[6]财政供养人员增幅!$E$6</definedName>
    <definedName name="财政供养人员增幅2004年分县" localSheetId="0">[6]财政供养人员增幅!$E$4:$E$184</definedName>
    <definedName name="财政供养人员增幅2004年分县" localSheetId="1">[6]财政供养人员增幅!$E$4:$E$184</definedName>
    <definedName name="村级标准支出" localSheetId="0">[7]村级支出!$E$4:$E$184</definedName>
    <definedName name="村级标准支出" localSheetId="1">[7]村级支出!$E$4:$E$184</definedName>
    <definedName name="大多数" localSheetId="0">'[8]13 铁路配件'!$A$15</definedName>
    <definedName name="大多数" localSheetId="1">'[8]13 铁路配件'!$A$15</definedName>
    <definedName name="大幅度" localSheetId="0">#REF!</definedName>
    <definedName name="大幅度" localSheetId="1">#REF!</definedName>
    <definedName name="大幅度">#REF!</definedName>
    <definedName name="地区名称" localSheetId="0">[9]封面!#REF!</definedName>
    <definedName name="地区名称" localSheetId="1">[9]封面!#REF!</definedName>
    <definedName name="第二产业分县2003年" localSheetId="0">[10]GDP!$G$4:$G$184</definedName>
    <definedName name="第二产业分县2003年" localSheetId="1">[10]GDP!$G$4:$G$184</definedName>
    <definedName name="第二产业合计2003年" localSheetId="0">[10]GDP!$G$4</definedName>
    <definedName name="第二产业合计2003年" localSheetId="1">[10]GDP!$G$4</definedName>
    <definedName name="第三产业分县2003年" localSheetId="0">[10]GDP!$H$4:$H$184</definedName>
    <definedName name="第三产业分县2003年" localSheetId="1">[10]GDP!$H$4:$H$184</definedName>
    <definedName name="第三产业合计2003年" localSheetId="0">[10]GDP!$H$4</definedName>
    <definedName name="第三产业合计2003年" localSheetId="1">[10]GDP!$H$4</definedName>
    <definedName name="耕地占用税分县2003年" localSheetId="0">[11]一般预算收入!$U$4:$U$184</definedName>
    <definedName name="耕地占用税分县2003年" localSheetId="1">[11]一般预算收入!$U$4:$U$184</definedName>
    <definedName name="耕地占用税合计2003年" localSheetId="0">[11]一般预算收入!$U$4</definedName>
    <definedName name="耕地占用税合计2003年" localSheetId="1">[11]一般预算收入!$U$4</definedName>
    <definedName name="工商税收2004年" localSheetId="0">[12]工商税收!$S$4:$S$184</definedName>
    <definedName name="工商税收2004年" localSheetId="1">[12]工商税收!$S$4:$S$184</definedName>
    <definedName name="工商税收合计2004年" localSheetId="0">[12]工商税收!$S$4</definedName>
    <definedName name="工商税收合计2004年" localSheetId="1">[12]工商税收!$S$4</definedName>
    <definedName name="公检法司部门编制数" localSheetId="0">[13]公检法司编制!$E$4:$E$184</definedName>
    <definedName name="公检法司部门编制数" localSheetId="1">[13]公检法司编制!$E$4:$E$184</definedName>
    <definedName name="公用标准支出" localSheetId="0">[14]合计!$E$4:$E$184</definedName>
    <definedName name="公用标准支出" localSheetId="1">[14]合计!$E$4:$E$184</definedName>
    <definedName name="行政管理部门编制数" localSheetId="0">[13]行政编制!$E$4:$E$184</definedName>
    <definedName name="行政管理部门编制数" localSheetId="1">[13]行政编制!$E$4:$E$184</definedName>
    <definedName name="汇率" localSheetId="0">#REF!</definedName>
    <definedName name="汇率" localSheetId="1">#REF!</definedName>
    <definedName name="汇率">#REF!</definedName>
    <definedName name="科目编码" localSheetId="0">[15]编码!$A$2:$A$145</definedName>
    <definedName name="科目编码" localSheetId="1">[15]编码!$A$2:$A$145</definedName>
    <definedName name="农业人口2003年" localSheetId="0">[16]农业人口!$E$4:$E$184</definedName>
    <definedName name="农业人口2003年" localSheetId="1">[16]农业人口!$E$4:$E$184</definedName>
    <definedName name="农业税分县2003年" localSheetId="0">[11]一般预算收入!$S$4:$S$184</definedName>
    <definedName name="农业税分县2003年" localSheetId="1">[11]一般预算收入!$S$4:$S$184</definedName>
    <definedName name="农业税合计2003年" localSheetId="0">[11]一般预算收入!$S$4</definedName>
    <definedName name="农业税合计2003年" localSheetId="1">[11]一般预算收入!$S$4</definedName>
    <definedName name="农业特产税分县2003年" localSheetId="0">[11]一般预算收入!$T$4:$T$184</definedName>
    <definedName name="农业特产税分县2003年" localSheetId="1">[11]一般预算收入!$T$4:$T$184</definedName>
    <definedName name="农业特产税合计2003年" localSheetId="0">[11]一般预算收入!$T$4</definedName>
    <definedName name="农业特产税合计2003年" localSheetId="1">[11]一般预算收入!$T$4</definedName>
    <definedName name="农业用地面积" localSheetId="0">[17]农业用地!$E$4:$E$184</definedName>
    <definedName name="农业用地面积" localSheetId="1">[17]农业用地!$E$4:$E$184</definedName>
    <definedName name="契税分县2003年" localSheetId="0">[11]一般预算收入!$V$4:$V$184</definedName>
    <definedName name="契税分县2003年" localSheetId="1">[11]一般预算收入!$V$4:$V$184</definedName>
    <definedName name="契税合计2003年" localSheetId="0">[11]一般预算收入!$V$4</definedName>
    <definedName name="契税合计2003年" localSheetId="1">[11]一般预算收入!$V$4</definedName>
    <definedName name="全额差额比例" localSheetId="0">'[18]C01-1'!#REF!</definedName>
    <definedName name="全额差额比例" localSheetId="1">'[18]C01-1'!#REF!</definedName>
    <definedName name="人员标准支出" localSheetId="0">[19]人员支出!$E$4:$E$184</definedName>
    <definedName name="人员标准支出" localSheetId="1">[19]人员支出!$E$4:$E$184</definedName>
    <definedName name="生产列1" localSheetId="0">#REF!</definedName>
    <definedName name="生产列1" localSheetId="1">#REF!</definedName>
    <definedName name="生产列1">#REF!</definedName>
    <definedName name="生产列11" localSheetId="0">#REF!</definedName>
    <definedName name="生产列11" localSheetId="1">#REF!</definedName>
    <definedName name="生产列11">#REF!</definedName>
    <definedName name="生产列15" localSheetId="0">#REF!</definedName>
    <definedName name="生产列15" localSheetId="1">#REF!</definedName>
    <definedName name="生产列15">#REF!</definedName>
    <definedName name="生产列16" localSheetId="0">#REF!</definedName>
    <definedName name="生产列16" localSheetId="1">#REF!</definedName>
    <definedName name="生产列16">#REF!</definedName>
    <definedName name="生产列17" localSheetId="0">#REF!</definedName>
    <definedName name="生产列17" localSheetId="1">#REF!</definedName>
    <definedName name="生产列17">#REF!</definedName>
    <definedName name="生产列19" localSheetId="0">#REF!</definedName>
    <definedName name="生产列19" localSheetId="1">#REF!</definedName>
    <definedName name="生产列19">#REF!</definedName>
    <definedName name="生产列2" localSheetId="0">#REF!</definedName>
    <definedName name="生产列2" localSheetId="1">#REF!</definedName>
    <definedName name="生产列2">#REF!</definedName>
    <definedName name="生产列20" localSheetId="0">#REF!</definedName>
    <definedName name="生产列20" localSheetId="1">#REF!</definedName>
    <definedName name="生产列20">#REF!</definedName>
    <definedName name="生产列3" localSheetId="0">#REF!</definedName>
    <definedName name="生产列3" localSheetId="1">#REF!</definedName>
    <definedName name="生产列3">#REF!</definedName>
    <definedName name="生产列4" localSheetId="0">#REF!</definedName>
    <definedName name="生产列4" localSheetId="1">#REF!</definedName>
    <definedName name="生产列4">#REF!</definedName>
    <definedName name="生产列5" localSheetId="0">#REF!</definedName>
    <definedName name="生产列5" localSheetId="1">#REF!</definedName>
    <definedName name="生产列5">#REF!</definedName>
    <definedName name="生产列6" localSheetId="0">#REF!</definedName>
    <definedName name="生产列6" localSheetId="1">#REF!</definedName>
    <definedName name="生产列6">#REF!</definedName>
    <definedName name="生产列7" localSheetId="0">#REF!</definedName>
    <definedName name="生产列7" localSheetId="1">#REF!</definedName>
    <definedName name="生产列7">#REF!</definedName>
    <definedName name="生产列8" localSheetId="0">#REF!</definedName>
    <definedName name="生产列8" localSheetId="1">#REF!</definedName>
    <definedName name="生产列8">#REF!</definedName>
    <definedName name="生产列9" localSheetId="0">#REF!</definedName>
    <definedName name="生产列9" localSheetId="1">#REF!</definedName>
    <definedName name="生产列9">#REF!</definedName>
    <definedName name="生产期" localSheetId="0">#REF!</definedName>
    <definedName name="生产期" localSheetId="1">#REF!</definedName>
    <definedName name="生产期">#REF!</definedName>
    <definedName name="生产期1" localSheetId="0">#REF!</definedName>
    <definedName name="生产期1" localSheetId="1">#REF!</definedName>
    <definedName name="生产期1">#REF!</definedName>
    <definedName name="生产期11" localSheetId="0">#REF!</definedName>
    <definedName name="生产期11" localSheetId="1">#REF!</definedName>
    <definedName name="生产期11">#REF!</definedName>
    <definedName name="生产期123" localSheetId="0">#REF!</definedName>
    <definedName name="生产期123" localSheetId="1">#REF!</definedName>
    <definedName name="生产期123">#REF!</definedName>
    <definedName name="生产期15" localSheetId="0">#REF!</definedName>
    <definedName name="生产期15" localSheetId="1">#REF!</definedName>
    <definedName name="生产期15">#REF!</definedName>
    <definedName name="生产期16" localSheetId="0">#REF!</definedName>
    <definedName name="生产期16" localSheetId="1">#REF!</definedName>
    <definedName name="生产期16">#REF!</definedName>
    <definedName name="生产期17" localSheetId="0">#REF!</definedName>
    <definedName name="生产期17" localSheetId="1">#REF!</definedName>
    <definedName name="生产期17">#REF!</definedName>
    <definedName name="生产期19" localSheetId="0">#REF!</definedName>
    <definedName name="生产期19" localSheetId="1">#REF!</definedName>
    <definedName name="生产期19">#REF!</definedName>
    <definedName name="生产期2" localSheetId="0">#REF!</definedName>
    <definedName name="生产期2" localSheetId="1">#REF!</definedName>
    <definedName name="生产期2">#REF!</definedName>
    <definedName name="生产期20" localSheetId="0">#REF!</definedName>
    <definedName name="生产期20" localSheetId="1">#REF!</definedName>
    <definedName name="生产期20">#REF!</definedName>
    <definedName name="生产期3" localSheetId="0">#REF!</definedName>
    <definedName name="生产期3" localSheetId="1">#REF!</definedName>
    <definedName name="生产期3">#REF!</definedName>
    <definedName name="生产期4" localSheetId="0">#REF!</definedName>
    <definedName name="生产期4" localSheetId="1">#REF!</definedName>
    <definedName name="生产期4">#REF!</definedName>
    <definedName name="生产期5" localSheetId="0">#REF!</definedName>
    <definedName name="生产期5" localSheetId="1">#REF!</definedName>
    <definedName name="生产期5">#REF!</definedName>
    <definedName name="生产期6" localSheetId="0">#REF!</definedName>
    <definedName name="生产期6" localSheetId="1">#REF!</definedName>
    <definedName name="生产期6">#REF!</definedName>
    <definedName name="生产期7" localSheetId="0">#REF!</definedName>
    <definedName name="生产期7" localSheetId="1">#REF!</definedName>
    <definedName name="生产期7">#REF!</definedName>
    <definedName name="生产期8" localSheetId="0">#REF!</definedName>
    <definedName name="生产期8" localSheetId="1">#REF!</definedName>
    <definedName name="生产期8">#REF!</definedName>
    <definedName name="生产期9" localSheetId="0">#REF!</definedName>
    <definedName name="生产期9" localSheetId="1">#REF!</definedName>
    <definedName name="生产期9">#REF!</definedName>
    <definedName name="事业发展支出" localSheetId="0">[20]事业发展!$E$4:$E$184</definedName>
    <definedName name="事业发展支出" localSheetId="1">[20]事业发展!$E$4:$E$184</definedName>
    <definedName name="是" localSheetId="0">#REF!</definedName>
    <definedName name="是" localSheetId="1">#REF!</definedName>
    <definedName name="是">#REF!</definedName>
    <definedName name="位次d" localSheetId="0">[21]四月份月报!#REF!</definedName>
    <definedName name="位次d" localSheetId="1">[21]四月份月报!#REF!</definedName>
    <definedName name="乡镇个数" localSheetId="0">[22]行政区划!$D$6:$D$184</definedName>
    <definedName name="乡镇个数" localSheetId="1">[22]行政区划!$D$6:$D$184</definedName>
    <definedName name="性别" localSheetId="0">[23]基础编码!$H$2:$H$3</definedName>
    <definedName name="性别" localSheetId="1">[23]基础编码!$H$2:$H$3</definedName>
    <definedName name="学历" localSheetId="0">[23]基础编码!$S$2:$S$9</definedName>
    <definedName name="学历" localSheetId="1">[23]基础编码!$S$2:$S$9</definedName>
    <definedName name="一般预算收入2002年" localSheetId="0">'[24]2002年一般预算收入'!$AC$4:$AC$184</definedName>
    <definedName name="一般预算收入2002年" localSheetId="1">'[24]2002年一般预算收入'!$AC$4:$AC$184</definedName>
    <definedName name="一般预算收入2003年" localSheetId="0">[11]一般预算收入!$AD$4:$AD$184</definedName>
    <definedName name="一般预算收入2003年" localSheetId="1">[11]一般预算收入!$AD$4:$AD$184</definedName>
    <definedName name="一般预算收入合计2003年" localSheetId="0">[11]一般预算收入!$AC$4</definedName>
    <definedName name="一般预算收入合计2003年" localSheetId="1">[11]一般预算收入!$AC$4</definedName>
    <definedName name="支出" localSheetId="0">'[25]P1012001'!$A$6:$E$117</definedName>
    <definedName name="支出" localSheetId="1">'[25]P1012001'!$A$6:$E$117</definedName>
    <definedName name="中国" localSheetId="0">#REF!</definedName>
    <definedName name="中国" localSheetId="1">#REF!</definedName>
    <definedName name="中国">#REF!</definedName>
    <definedName name="中小学生人数2003年" localSheetId="0">[26]中小学生!$E$4:$E$184</definedName>
    <definedName name="中小学生人数2003年" localSheetId="1">[26]中小学生!$E$4:$E$184</definedName>
    <definedName name="总人口2003年" localSheetId="0">[27]总人口!$E$4:$E$184</definedName>
    <definedName name="总人口2003年" localSheetId="1">[27]总人口!$E$4:$E$184</definedName>
    <definedName name="전" localSheetId="0">#REF!</definedName>
    <definedName name="전" localSheetId="1">#REF!</definedName>
    <definedName name="전">#REF!</definedName>
    <definedName name="주택사업본부" localSheetId="0">#REF!</definedName>
    <definedName name="주택사업본부" localSheetId="1">#REF!</definedName>
    <definedName name="주택사업본부">#REF!</definedName>
    <definedName name="철구사업본부" localSheetId="0">#REF!</definedName>
    <definedName name="철구사업본부" localSheetId="1">#REF!</definedName>
    <definedName name="철구사업본부">#REF!</definedName>
    <definedName name="_xlnm.Print_Titles" localSheetId="2">'3'!$1:$5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<sst xmlns="http://schemas.openxmlformats.org/spreadsheetml/2006/main" count="445" uniqueCount="234">
  <si>
    <t>附件1</t>
  </si>
  <si>
    <r>
      <rPr>
        <sz val="16"/>
        <rFont val="Nimbus Roman No9 L"/>
        <charset val="134"/>
      </rPr>
      <t>2025</t>
    </r>
    <r>
      <rPr>
        <sz val="16"/>
        <rFont val="方正小标宋简体"/>
        <charset val="134"/>
      </rPr>
      <t>年湘西高新区一般公共预算收入调整预算表（草案）</t>
    </r>
  </si>
  <si>
    <t xml:space="preserve"> </t>
  </si>
  <si>
    <t>单位：万元</t>
  </si>
  <si>
    <t>项     目</t>
  </si>
  <si>
    <r>
      <rPr>
        <b/>
        <sz val="11"/>
        <rFont val="宋体"/>
        <charset val="134"/>
      </rPr>
      <t>年初预算数</t>
    </r>
  </si>
  <si>
    <r>
      <rPr>
        <b/>
        <sz val="11"/>
        <rFont val="宋体"/>
        <charset val="134"/>
      </rPr>
      <t>调整预算数</t>
    </r>
  </si>
  <si>
    <r>
      <rPr>
        <b/>
        <sz val="11"/>
        <rFont val="宋体"/>
        <charset val="134"/>
      </rPr>
      <t>增减</t>
    </r>
  </si>
  <si>
    <t>一、税收收入</t>
  </si>
  <si>
    <t xml:space="preserve">      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</si>
  <si>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</si>
  <si>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</si>
  <si>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</si>
  <si>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</si>
  <si>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</si>
  <si>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</si>
  <si>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</si>
  <si>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</si>
  <si>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</si>
  <si>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</si>
  <si>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</si>
  <si>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   烟叶税</t>
  </si>
  <si>
    <t xml:space="preserve">      环境保护税</t>
  </si>
  <si>
    <t xml:space="preserve">      其他税收收入</t>
  </si>
  <si>
    <t>二、非税收入</t>
  </si>
  <si>
    <t xml:space="preserve">      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</si>
  <si>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</si>
  <si>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</si>
  <si>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</si>
  <si>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</si>
  <si>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</si>
  <si>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</si>
  <si>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</si>
  <si>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本级收入合计</t>
  </si>
  <si>
    <t>地方政府一般债务收入</t>
  </si>
  <si>
    <t>转移性收入</t>
  </si>
  <si>
    <t xml:space="preserve">     返还性收入</t>
  </si>
  <si>
    <t xml:space="preserve">     一般性转移支付收入</t>
  </si>
  <si>
    <t xml:space="preserve">     专项转移支付收入</t>
  </si>
  <si>
    <t xml:space="preserve">     上解收入</t>
  </si>
  <si>
    <t xml:space="preserve">     区域间转移性收入</t>
  </si>
  <si>
    <t xml:space="preserve">     调入资金</t>
  </si>
  <si>
    <t xml:space="preserve">     动用预算稳定调节基金</t>
  </si>
  <si>
    <t xml:space="preserve">    债务转贷收入</t>
  </si>
  <si>
    <t xml:space="preserve">     上年结余收入</t>
  </si>
  <si>
    <t>收入总计</t>
  </si>
  <si>
    <t>附件2</t>
  </si>
  <si>
    <r>
      <rPr>
        <sz val="16"/>
        <rFont val="Nimbus Roman No9 L"/>
        <charset val="134"/>
      </rPr>
      <t>2025</t>
    </r>
    <r>
      <rPr>
        <sz val="16"/>
        <rFont val="方正小标宋简体"/>
        <charset val="134"/>
      </rPr>
      <t>年湘西高新区一般公共预算支出调整预算表（草案）</t>
    </r>
  </si>
  <si>
    <t>一、一般公共服务支出</t>
  </si>
  <si>
    <t>二、国防支出</t>
  </si>
  <si>
    <t>三、公共安全支出</t>
  </si>
  <si>
    <t>四、教育支出</t>
  </si>
  <si>
    <t>五、科学技术支出</t>
  </si>
  <si>
    <t>六、文化旅游体育与传媒支出</t>
  </si>
  <si>
    <t>七、社会保障和就业支出</t>
  </si>
  <si>
    <t>八、卫生健康支出</t>
  </si>
  <si>
    <t>九、节能环保支出</t>
  </si>
  <si>
    <t>十、城乡社区支出</t>
  </si>
  <si>
    <t>十一、农林水支出</t>
  </si>
  <si>
    <t>十二、交通运输支出</t>
  </si>
  <si>
    <t>十三、资源勘探工业信息等支出</t>
  </si>
  <si>
    <t>十四、商业服务业等支出</t>
  </si>
  <si>
    <t>十五、金融支出</t>
  </si>
  <si>
    <t>十六、自然资源海洋气象等支出</t>
  </si>
  <si>
    <t>十七、住房保障支出</t>
  </si>
  <si>
    <t>十八、粮油物资储备支出</t>
  </si>
  <si>
    <t>十九、灾害防治及应急管理支出</t>
  </si>
  <si>
    <t>二十、其他支出</t>
  </si>
  <si>
    <t>二十一、债务付息支出</t>
  </si>
  <si>
    <t>本级支出合计</t>
  </si>
  <si>
    <t>预备费</t>
  </si>
  <si>
    <t>地方政府一般债务还本支出</t>
  </si>
  <si>
    <t>转移性支出</t>
  </si>
  <si>
    <t xml:space="preserve">  返还性支出</t>
  </si>
  <si>
    <t xml:space="preserve">  一般性转移支付</t>
  </si>
  <si>
    <t xml:space="preserve">  专项转移支付</t>
  </si>
  <si>
    <t xml:space="preserve">  上解支出</t>
  </si>
  <si>
    <t xml:space="preserve">  区域间转移性支出</t>
  </si>
  <si>
    <t xml:space="preserve">  调出资金</t>
  </si>
  <si>
    <t xml:space="preserve">  安排预算稳定调节基金</t>
  </si>
  <si>
    <t xml:space="preserve">  补充预算周转金</t>
  </si>
  <si>
    <t xml:space="preserve">  债务转贷支出</t>
  </si>
  <si>
    <t xml:space="preserve">  年终结余</t>
  </si>
  <si>
    <t>支出总计</t>
  </si>
  <si>
    <t>附件3</t>
  </si>
  <si>
    <t>2025年湘西高新区一般公共预算项目调整明细表</t>
  </si>
  <si>
    <t>科目编码</t>
  </si>
  <si>
    <t>科目名称</t>
  </si>
  <si>
    <t>拟增（减）数</t>
  </si>
  <si>
    <t>备注</t>
  </si>
  <si>
    <t>类</t>
  </si>
  <si>
    <t>款</t>
  </si>
  <si>
    <t>项</t>
  </si>
  <si>
    <t>合  计</t>
  </si>
  <si>
    <t>201</t>
  </si>
  <si>
    <t>一般公共服务支出</t>
  </si>
  <si>
    <t>03</t>
  </si>
  <si>
    <t>机关事务经费</t>
  </si>
  <si>
    <t>政务中心运行管理</t>
  </si>
  <si>
    <t>99</t>
  </si>
  <si>
    <t>街道特殊困难群体补贴</t>
  </si>
  <si>
    <t>13</t>
  </si>
  <si>
    <t>08</t>
  </si>
  <si>
    <t>招商引资</t>
  </si>
  <si>
    <t>29</t>
  </si>
  <si>
    <t>06</t>
  </si>
  <si>
    <t>组织工作局工会经费</t>
  </si>
  <si>
    <t>执法队工会经费</t>
  </si>
  <si>
    <t>公安分局工会经费</t>
  </si>
  <si>
    <t>街道工会经费</t>
  </si>
  <si>
    <t>31</t>
  </si>
  <si>
    <t>02</t>
  </si>
  <si>
    <t>基层党建</t>
  </si>
  <si>
    <t>32</t>
  </si>
  <si>
    <t>组织人事工作经费</t>
  </si>
  <si>
    <t>33</t>
  </si>
  <si>
    <t>春节氛围营造</t>
  </si>
  <si>
    <t>分流人员职业年金</t>
  </si>
  <si>
    <t>劳务派遣人员工资</t>
  </si>
  <si>
    <t>乡村振兴工作相关补助</t>
  </si>
  <si>
    <t>结对帮扶村项目经费</t>
  </si>
  <si>
    <t>05</t>
  </si>
  <si>
    <t>统计工作</t>
  </si>
  <si>
    <t>国有资产管理</t>
  </si>
  <si>
    <t>智慧园区</t>
  </si>
  <si>
    <t>07</t>
  </si>
  <si>
    <t>税收征管经费</t>
  </si>
  <si>
    <t>204</t>
  </si>
  <si>
    <t>公共安全支出</t>
  </si>
  <si>
    <t>车辆运行费</t>
  </si>
  <si>
    <t>禁毒经费</t>
  </si>
  <si>
    <t>办案费及特情费</t>
  </si>
  <si>
    <t>206</t>
  </si>
  <si>
    <t>科学技术支出</t>
  </si>
  <si>
    <t>01</t>
  </si>
  <si>
    <t>美丽湘西专项</t>
  </si>
  <si>
    <t>208</t>
  </si>
  <si>
    <t>文化旅游体育与传媒支出</t>
  </si>
  <si>
    <t>基层治理和物业小区管理</t>
  </si>
  <si>
    <t>210</t>
  </si>
  <si>
    <t>卫生健康指出</t>
  </si>
  <si>
    <t xml:space="preserve">  网络及维护</t>
  </si>
  <si>
    <t>办公及水电</t>
  </si>
  <si>
    <t>212</t>
  </si>
  <si>
    <t>城乡社区支出</t>
  </si>
  <si>
    <t>04</t>
  </si>
  <si>
    <t>市容管理与服务专项</t>
  </si>
  <si>
    <t>征拆遗留问题处理</t>
  </si>
  <si>
    <t>市政公共设施维护费</t>
  </si>
  <si>
    <t>城市公共照明电费</t>
  </si>
  <si>
    <t>双河安置区项目</t>
  </si>
  <si>
    <t>牯牛城安置区项目</t>
  </si>
  <si>
    <t>遗留问题专项经费</t>
  </si>
  <si>
    <t>湘西高新区污水接入吉首乾州污水处理厂评估项目</t>
  </si>
  <si>
    <t>湘西高新区捧捧坳片区地质灾害应急治理与截排水工程</t>
  </si>
  <si>
    <t>224</t>
  </si>
  <si>
    <t>灾害防治及应急管理支出</t>
  </si>
  <si>
    <t>车辆运行经费</t>
  </si>
  <si>
    <t>231</t>
  </si>
  <si>
    <t>债务还本支出</t>
  </si>
  <si>
    <t>10412</t>
  </si>
  <si>
    <t>收到政府再融资债券用于债务还本支出</t>
  </si>
  <si>
    <t>232</t>
  </si>
  <si>
    <t>债务付息支出</t>
  </si>
  <si>
    <t>5.64</t>
  </si>
  <si>
    <t xml:space="preserve">  地方政府性债务付息支出</t>
  </si>
  <si>
    <t>附件4</t>
  </si>
  <si>
    <r>
      <rPr>
        <sz val="16"/>
        <rFont val="Times New Roman"/>
        <charset val="134"/>
      </rPr>
      <t>2025</t>
    </r>
    <r>
      <rPr>
        <sz val="16"/>
        <rFont val="方正小标宋简体"/>
        <charset val="134"/>
      </rPr>
      <t>年湘西高新区政府性基金预算收入调整预算表（草案）</t>
    </r>
  </si>
  <si>
    <r>
      <rPr>
        <sz val="11"/>
        <rFont val="宋体"/>
        <charset val="134"/>
      </rPr>
      <t>单位：万元</t>
    </r>
  </si>
  <si>
    <r>
      <rPr>
        <b/>
        <sz val="11"/>
        <rFont val="宋体"/>
        <charset val="134"/>
      </rPr>
      <t>项</t>
    </r>
    <r>
      <rPr>
        <b/>
        <sz val="11"/>
        <rFont val="Times New Roman"/>
        <charset val="134"/>
      </rPr>
      <t xml:space="preserve">     </t>
    </r>
    <r>
      <rPr>
        <b/>
        <sz val="11"/>
        <rFont val="宋体"/>
        <charset val="134"/>
      </rPr>
      <t>目</t>
    </r>
  </si>
  <si>
    <r>
      <rPr>
        <sz val="11"/>
        <rFont val="宋体"/>
        <charset val="134"/>
      </rPr>
      <t>一、国有土地使用权出让收入</t>
    </r>
  </si>
  <si>
    <r>
      <rPr>
        <sz val="11"/>
        <rFont val="宋体"/>
        <charset val="134"/>
      </rPr>
      <t>二、城市基础设施配套费收入</t>
    </r>
  </si>
  <si>
    <r>
      <rPr>
        <sz val="11"/>
        <rFont val="宋体"/>
        <charset val="134"/>
      </rPr>
      <t>三、彩票发行机构和彩票销售机构的业务费用</t>
    </r>
  </si>
  <si>
    <t>四、其他政府性基金专项债务对应项目专项收入</t>
  </si>
  <si>
    <r>
      <rPr>
        <b/>
        <sz val="11"/>
        <rFont val="宋体"/>
        <charset val="134"/>
      </rPr>
      <t>本级收入合计</t>
    </r>
  </si>
  <si>
    <r>
      <rPr>
        <b/>
        <sz val="11"/>
        <rFont val="宋体"/>
        <charset val="134"/>
      </rPr>
      <t>地方政府专项债务收入</t>
    </r>
  </si>
  <si>
    <r>
      <rPr>
        <b/>
        <sz val="11"/>
        <rFont val="宋体"/>
        <charset val="134"/>
      </rPr>
      <t>转移性收入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</si>
  <si>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政府性基金补助收入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</si>
  <si>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政府性基金上解收入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</si>
  <si>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调入资金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</si>
  <si>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债务转贷收入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</si>
  <si>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上年结转结余收入</t>
    </r>
  </si>
  <si>
    <r>
      <rPr>
        <b/>
        <sz val="11"/>
        <rFont val="宋体"/>
        <charset val="134"/>
      </rPr>
      <t>收入总计</t>
    </r>
  </si>
  <si>
    <t>附件5</t>
  </si>
  <si>
    <r>
      <rPr>
        <sz val="16"/>
        <rFont val="Times New Roman"/>
        <charset val="134"/>
      </rPr>
      <t>2025</t>
    </r>
    <r>
      <rPr>
        <sz val="16"/>
        <rFont val="方正小标宋简体"/>
        <charset val="134"/>
      </rPr>
      <t>年湘西高新区政府性基金预算支出调整预算表（草案）</t>
    </r>
  </si>
  <si>
    <r>
      <rPr>
        <sz val="11"/>
        <rFont val="宋体"/>
        <charset val="134"/>
      </rPr>
      <t>一、国家电影事业发展专项资金相关支出</t>
    </r>
  </si>
  <si>
    <r>
      <rPr>
        <sz val="11"/>
        <rFont val="宋体"/>
        <charset val="134"/>
      </rPr>
      <t>二、大中型水库移民后期扶持基金支出</t>
    </r>
  </si>
  <si>
    <r>
      <rPr>
        <sz val="11"/>
        <rFont val="宋体"/>
        <charset val="134"/>
      </rPr>
      <t>三、国有土地使用权出让相关支出</t>
    </r>
  </si>
  <si>
    <r>
      <rPr>
        <sz val="11"/>
        <rFont val="宋体"/>
        <charset val="134"/>
      </rPr>
      <t>四、国有土地收益基金相关支出</t>
    </r>
  </si>
  <si>
    <r>
      <rPr>
        <sz val="11"/>
        <rFont val="宋体"/>
        <charset val="134"/>
      </rPr>
      <t>五、农业土地开发资金相关支出</t>
    </r>
  </si>
  <si>
    <r>
      <rPr>
        <sz val="11"/>
        <rFont val="宋体"/>
        <charset val="134"/>
      </rPr>
      <t>六、城市基础设施配套费相关支出</t>
    </r>
  </si>
  <si>
    <r>
      <rPr>
        <sz val="11"/>
        <rFont val="宋体"/>
        <charset val="134"/>
      </rPr>
      <t>七、土地储备专项债券收入安排的支出</t>
    </r>
  </si>
  <si>
    <r>
      <rPr>
        <sz val="11"/>
        <rFont val="宋体"/>
        <charset val="134"/>
      </rPr>
      <t>八、民航发展基金支出</t>
    </r>
  </si>
  <si>
    <r>
      <rPr>
        <sz val="11"/>
        <rFont val="宋体"/>
        <charset val="134"/>
      </rPr>
      <t>九、其他政府性基金及对应专项债务收入安排的支出</t>
    </r>
  </si>
  <si>
    <r>
      <rPr>
        <sz val="11"/>
        <rFont val="宋体"/>
        <charset val="134"/>
      </rPr>
      <t>十、彩票发行销售机构业务费安排的支出</t>
    </r>
  </si>
  <si>
    <r>
      <rPr>
        <sz val="11"/>
        <rFont val="宋体"/>
        <charset val="134"/>
      </rPr>
      <t>十一、彩票公益金相关支出</t>
    </r>
  </si>
  <si>
    <r>
      <rPr>
        <sz val="11"/>
        <rFont val="宋体"/>
        <charset val="134"/>
      </rPr>
      <t>十二、地方政府专项债务付息支出</t>
    </r>
  </si>
  <si>
    <r>
      <rPr>
        <sz val="11"/>
        <rFont val="宋体"/>
        <charset val="134"/>
      </rPr>
      <t>十三、其他政府性基金支出</t>
    </r>
  </si>
  <si>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本级支出合计</t>
    </r>
  </si>
  <si>
    <t>地方政府专项债务还本支出</t>
  </si>
  <si>
    <r>
      <rPr>
        <b/>
        <sz val="11"/>
        <rFont val="宋体"/>
        <charset val="134"/>
      </rPr>
      <t>转移性支出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</si>
  <si>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政府性基金补助支出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</si>
  <si>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政府性基金上解支出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</si>
  <si>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调出资金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</si>
  <si>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地方政府专项债务转贷支出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</si>
  <si>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年终结转结余</t>
    </r>
  </si>
  <si>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支出总计</t>
    </r>
  </si>
  <si>
    <t>附件6</t>
  </si>
  <si>
    <t>2025年湘西高新区政府性基金预算项目调整明细表</t>
  </si>
  <si>
    <t>国有土地使用权出让收入及对应专项债务收入安排的支出</t>
  </si>
  <si>
    <t xml:space="preserve">  城市建设支出</t>
  </si>
  <si>
    <t>PPP双河文教卫支出责任</t>
  </si>
  <si>
    <t>捧捧坳涵管人湾溪河处山水净化改扩建项目</t>
  </si>
  <si>
    <t>地方政府债务风险基金</t>
  </si>
  <si>
    <t>优惠政策资金兑现专项</t>
  </si>
  <si>
    <t xml:space="preserve">229 </t>
  </si>
  <si>
    <t>其他支出</t>
  </si>
  <si>
    <t>229</t>
  </si>
  <si>
    <t>其他政府性基金及对应专项债务收入安排的支出</t>
  </si>
  <si>
    <t>湘西全域旅游集散中心停车场项目</t>
  </si>
  <si>
    <t>新增债券</t>
  </si>
  <si>
    <t>2025年湘西高新区第一批土储债项目001号及002号</t>
  </si>
  <si>
    <t>湘西经济开发区双河文教卫新区PPP项目（补充政府性基金财力）</t>
  </si>
  <si>
    <t>湘西广州工业园标准厂房二期工程建设项目政府购买服务合同（补充政府性基金财力）</t>
  </si>
  <si>
    <t>政府拖欠企业账款</t>
  </si>
  <si>
    <t>湘西自治州吉凤投资开发有限责任公司固定资产借款</t>
  </si>
  <si>
    <t>置换债券</t>
  </si>
  <si>
    <t>武陵山（湘西）土家族苗族文化园二期工程</t>
  </si>
  <si>
    <t>2016年湘西经济开发区棚户区改造项目</t>
  </si>
  <si>
    <t>湘西武陵山文化产业园二期工程建设项目</t>
  </si>
  <si>
    <t>湘西广州工业园标准厂房二期工程建设项目政府购买服务合同</t>
  </si>
  <si>
    <t>2016年湘西经济开发区棚户区改造项目政府采购合同</t>
  </si>
  <si>
    <t xml:space="preserve">  地方政府专项债务付息支出</t>
  </si>
  <si>
    <t xml:space="preserve">   （预算股）地方政府性债务付息支出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</si>
</sst>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 ;[Red]\-0.00\ "/>
    <numFmt numFmtId="178" formatCode="0.00_);[Red]\(0.00\)"/>
    <numFmt numFmtId="179" formatCode="#,##0_ ;[Red]\-#,##0\ "/>
    <numFmt numFmtId="180" formatCode="#,##0_ "/>
    <numFmt numFmtId="181" formatCode="0_ "/>
    <numFmt numFmtId="182" formatCode="0.0_ "/>
    <numFmt numFmtId="183" formatCode="#,##0.0;[Red]\-#,##0.0"/>
  </numFmts>
  <fonts count="50"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黑体"/>
      <charset val="134"/>
    </font>
    <font>
      <sz val="18"/>
      <name val="方正小标宋简体"/>
      <charset val="134"/>
    </font>
    <font>
      <sz val="10"/>
      <name val="Times New Roman"/>
      <charset val="0"/>
    </font>
    <font>
      <b/>
      <sz val="9"/>
      <name val="宋体"/>
      <charset val="134"/>
    </font>
    <font>
      <b/>
      <sz val="10"/>
      <color indexed="8"/>
      <name val="宋体"/>
      <charset val="134"/>
    </font>
    <font>
      <b/>
      <sz val="10"/>
      <name val="Times New Roman"/>
      <charset val="0"/>
    </font>
    <font>
      <b/>
      <sz val="10"/>
      <name val="宋体"/>
      <charset val="134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3"/>
      <name val="Times New Roman"/>
      <charset val="134"/>
    </font>
    <font>
      <sz val="9"/>
      <name val="Times New Roman"/>
      <charset val="134"/>
    </font>
    <font>
      <sz val="14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10"/>
      <color rgb="FFFF0000"/>
      <name val="Times New Roman"/>
      <charset val="0"/>
    </font>
    <font>
      <b/>
      <sz val="9"/>
      <color theme="1"/>
      <name val="宋体"/>
      <charset val="134"/>
    </font>
    <font>
      <sz val="16"/>
      <name val="Nimbus Roman No9 L"/>
      <charset val="134"/>
    </font>
    <font>
      <sz val="12"/>
      <name val="MS Serif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color indexed="8"/>
      <name val="宋体"/>
      <charset val="134"/>
    </font>
    <font>
      <sz val="16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4" borderId="9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12" applyNumberFormat="0" applyAlignment="0" applyProtection="0">
      <alignment vertical="center"/>
    </xf>
    <xf numFmtId="0" fontId="37" fillId="6" borderId="13" applyNumberFormat="0" applyAlignment="0" applyProtection="0">
      <alignment vertical="center"/>
    </xf>
    <xf numFmtId="0" fontId="38" fillId="6" borderId="12" applyNumberFormat="0" applyAlignment="0" applyProtection="0">
      <alignment vertical="center"/>
    </xf>
    <xf numFmtId="0" fontId="39" fillId="7" borderId="14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7" fillId="0" borderId="0" applyBorder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4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14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/>
    <xf numFmtId="0" fontId="14" fillId="0" borderId="0" xfId="0" applyFont="1" applyFill="1" applyAlignment="1"/>
    <xf numFmtId="0" fontId="15" fillId="0" borderId="0" xfId="55" applyFont="1" applyFill="1" applyBorder="1" applyAlignment="1" applyProtection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/>
    <xf numFmtId="0" fontId="17" fillId="0" borderId="0" xfId="50" applyFont="1" applyFill="1" applyAlignment="1">
      <alignment horizontal="right" vertical="center"/>
    </xf>
    <xf numFmtId="2" fontId="18" fillId="0" borderId="2" xfId="0" applyNumberFormat="1" applyFont="1" applyFill="1" applyBorder="1" applyAlignment="1" applyProtection="1">
      <alignment horizontal="center" vertical="center" wrapText="1"/>
    </xf>
    <xf numFmtId="2" fontId="18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54" applyFont="1" applyFill="1" applyBorder="1" applyAlignment="1" applyProtection="1">
      <alignment horizontal="left" vertical="center" wrapText="1"/>
    </xf>
    <xf numFmtId="3" fontId="17" fillId="0" borderId="1" xfId="50" applyNumberFormat="1" applyFont="1" applyFill="1" applyBorder="1" applyAlignment="1">
      <alignment horizontal="center" vertical="center" wrapText="1"/>
    </xf>
    <xf numFmtId="0" fontId="17" fillId="0" borderId="3" xfId="54" applyFont="1" applyFill="1" applyBorder="1" applyAlignment="1" applyProtection="1">
      <alignment horizontal="left" vertical="center" wrapText="1"/>
    </xf>
    <xf numFmtId="49" fontId="18" fillId="0" borderId="3" xfId="50" applyNumberFormat="1" applyFont="1" applyFill="1" applyBorder="1" applyAlignment="1" applyProtection="1">
      <alignment horizontal="center" vertical="center"/>
    </xf>
    <xf numFmtId="3" fontId="18" fillId="0" borderId="1" xfId="50" applyNumberFormat="1" applyFont="1" applyFill="1" applyBorder="1" applyAlignment="1" applyProtection="1">
      <alignment horizontal="center" vertical="center"/>
    </xf>
    <xf numFmtId="49" fontId="19" fillId="0" borderId="4" xfId="50" applyNumberFormat="1" applyFont="1" applyFill="1" applyBorder="1" applyAlignment="1" applyProtection="1">
      <alignment horizontal="left" vertical="center"/>
    </xf>
    <xf numFmtId="49" fontId="18" fillId="0" borderId="1" xfId="50" applyNumberFormat="1" applyFont="1" applyFill="1" applyBorder="1" applyAlignment="1" applyProtection="1">
      <alignment horizontal="left" vertical="center"/>
    </xf>
    <xf numFmtId="3" fontId="18" fillId="0" borderId="1" xfId="50" applyNumberFormat="1" applyFont="1" applyFill="1" applyBorder="1" applyAlignment="1">
      <alignment horizontal="center" vertical="center"/>
    </xf>
    <xf numFmtId="49" fontId="17" fillId="0" borderId="4" xfId="50" applyNumberFormat="1" applyFont="1" applyFill="1" applyBorder="1" applyAlignment="1" applyProtection="1">
      <alignment horizontal="left" vertical="center"/>
    </xf>
    <xf numFmtId="3" fontId="17" fillId="0" borderId="1" xfId="50" applyNumberFormat="1" applyFont="1" applyFill="1" applyBorder="1" applyAlignment="1" applyProtection="1">
      <alignment horizontal="center" vertical="center"/>
    </xf>
    <xf numFmtId="3" fontId="17" fillId="2" borderId="1" xfId="50" applyNumberFormat="1" applyFont="1" applyFill="1" applyBorder="1" applyAlignment="1" applyProtection="1">
      <alignment horizontal="center" vertical="center"/>
    </xf>
    <xf numFmtId="179" fontId="18" fillId="0" borderId="1" xfId="5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/>
    <xf numFmtId="0" fontId="15" fillId="2" borderId="0" xfId="55" applyFont="1" applyFill="1" applyBorder="1" applyAlignment="1" applyProtection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vertical="center"/>
    </xf>
    <xf numFmtId="2" fontId="18" fillId="2" borderId="2" xfId="0" applyNumberFormat="1" applyFont="1" applyFill="1" applyBorder="1" applyAlignment="1" applyProtection="1">
      <alignment horizontal="center" vertical="center" wrapText="1"/>
    </xf>
    <xf numFmtId="2" fontId="18" fillId="2" borderId="1" xfId="0" applyNumberFormat="1" applyFont="1" applyFill="1" applyBorder="1" applyAlignment="1" applyProtection="1">
      <alignment horizontal="center" vertical="center" wrapText="1"/>
    </xf>
    <xf numFmtId="0" fontId="17" fillId="2" borderId="0" xfId="0" applyFont="1" applyFill="1" applyAlignment="1">
      <alignment vertical="center"/>
    </xf>
    <xf numFmtId="0" fontId="17" fillId="2" borderId="1" xfId="54" applyFont="1" applyFill="1" applyBorder="1" applyAlignment="1" applyProtection="1">
      <alignment horizontal="left" vertical="center" wrapText="1"/>
    </xf>
    <xf numFmtId="179" fontId="17" fillId="2" borderId="1" xfId="0" applyNumberFormat="1" applyFont="1" applyFill="1" applyBorder="1" applyAlignment="1">
      <alignment horizontal="center" vertical="center"/>
    </xf>
    <xf numFmtId="0" fontId="20" fillId="2" borderId="1" xfId="54" applyFont="1" applyFill="1" applyBorder="1" applyAlignment="1" applyProtection="1">
      <alignment horizontal="left" vertical="center" wrapText="1"/>
    </xf>
    <xf numFmtId="3" fontId="18" fillId="2" borderId="1" xfId="0" applyNumberFormat="1" applyFont="1" applyFill="1" applyBorder="1" applyAlignment="1" applyProtection="1">
      <alignment horizontal="center" vertical="center"/>
    </xf>
    <xf numFmtId="179" fontId="18" fillId="2" borderId="1" xfId="0" applyNumberFormat="1" applyFont="1" applyFill="1" applyBorder="1" applyAlignment="1">
      <alignment horizontal="center" vertical="center"/>
    </xf>
    <xf numFmtId="1" fontId="17" fillId="2" borderId="0" xfId="0" applyNumberFormat="1" applyFont="1" applyFill="1" applyAlignment="1"/>
    <xf numFmtId="3" fontId="18" fillId="2" borderId="1" xfId="0" applyNumberFormat="1" applyFont="1" applyFill="1" applyBorder="1" applyAlignment="1" applyProtection="1">
      <alignment vertical="center"/>
    </xf>
    <xf numFmtId="3" fontId="17" fillId="2" borderId="1" xfId="0" applyNumberFormat="1" applyFont="1" applyFill="1" applyBorder="1" applyAlignment="1" applyProtection="1">
      <alignment horizontal="left" vertical="center"/>
    </xf>
    <xf numFmtId="179" fontId="18" fillId="2" borderId="1" xfId="5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/>
    <xf numFmtId="49" fontId="7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/>
    <xf numFmtId="49" fontId="21" fillId="0" borderId="1" xfId="0" applyNumberFormat="1" applyFont="1" applyFill="1" applyBorder="1" applyAlignment="1">
      <alignment horizontal="left" vertical="center" wrapText="1"/>
    </xf>
    <xf numFmtId="177" fontId="2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178" fontId="1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23" fillId="3" borderId="1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4" fillId="0" borderId="0" xfId="0" applyFont="1" applyFill="1" applyBorder="1" applyAlignment="1">
      <alignment horizontal="center" vertical="center" wrapText="1"/>
    </xf>
    <xf numFmtId="180" fontId="2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2" fontId="20" fillId="0" borderId="0" xfId="0" applyNumberFormat="1" applyFont="1" applyFill="1" applyBorder="1" applyAlignment="1" applyProtection="1">
      <alignment horizontal="left"/>
    </xf>
    <xf numFmtId="181" fontId="20" fillId="0" borderId="0" xfId="0" applyNumberFormat="1" applyFont="1" applyFill="1" applyAlignment="1"/>
    <xf numFmtId="182" fontId="20" fillId="0" borderId="0" xfId="0" applyNumberFormat="1" applyFont="1" applyFill="1" applyAlignment="1" applyProtection="1">
      <alignment horizontal="right" vertical="center"/>
    </xf>
    <xf numFmtId="0" fontId="20" fillId="0" borderId="0" xfId="0" applyFont="1" applyFill="1" applyAlignment="1">
      <alignment vertical="center"/>
    </xf>
    <xf numFmtId="2" fontId="19" fillId="0" borderId="2" xfId="0" applyNumberFormat="1" applyFont="1" applyFill="1" applyBorder="1" applyAlignment="1" applyProtection="1">
      <alignment horizontal="center" vertical="center" wrapText="1"/>
    </xf>
    <xf numFmtId="180" fontId="18" fillId="0" borderId="1" xfId="56" applyNumberFormat="1" applyFont="1" applyFill="1" applyBorder="1" applyAlignment="1">
      <alignment horizontal="center" vertical="center" wrapText="1"/>
    </xf>
    <xf numFmtId="0" fontId="18" fillId="0" borderId="1" xfId="57" applyFont="1" applyFill="1" applyBorder="1" applyAlignment="1">
      <alignment horizontal="center" vertical="center"/>
    </xf>
    <xf numFmtId="2" fontId="20" fillId="0" borderId="0" xfId="0" applyNumberFormat="1" applyFont="1" applyFill="1" applyAlignment="1">
      <alignment vertical="center"/>
    </xf>
    <xf numFmtId="0" fontId="20" fillId="0" borderId="1" xfId="58" applyFont="1" applyFill="1" applyBorder="1" applyAlignment="1" applyProtection="1">
      <alignment vertical="center"/>
      <protection locked="0"/>
    </xf>
    <xf numFmtId="181" fontId="17" fillId="0" borderId="1" xfId="0" applyNumberFormat="1" applyFont="1" applyFill="1" applyBorder="1" applyAlignment="1" applyProtection="1">
      <alignment horizontal="center" vertical="center" wrapText="1"/>
    </xf>
    <xf numFmtId="182" fontId="17" fillId="0" borderId="1" xfId="0" applyNumberFormat="1" applyFont="1" applyFill="1" applyBorder="1" applyAlignment="1" applyProtection="1">
      <alignment horizontal="center" vertical="center"/>
      <protection locked="0"/>
    </xf>
    <xf numFmtId="49" fontId="20" fillId="0" borderId="1" xfId="58" applyNumberFormat="1" applyFont="1" applyFill="1" applyBorder="1" applyAlignment="1" applyProtection="1">
      <alignment vertical="center"/>
      <protection locked="0"/>
    </xf>
    <xf numFmtId="0" fontId="19" fillId="0" borderId="1" xfId="49" applyFont="1" applyFill="1" applyBorder="1" applyAlignment="1" applyProtection="1">
      <alignment horizontal="center" vertical="center"/>
      <protection locked="0"/>
    </xf>
    <xf numFmtId="181" fontId="18" fillId="0" borderId="1" xfId="0" applyNumberFormat="1" applyFont="1" applyFill="1" applyBorder="1" applyAlignment="1" applyProtection="1">
      <alignment horizontal="center" vertical="center" wrapText="1"/>
    </xf>
    <xf numFmtId="182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9" fillId="0" borderId="1" xfId="58" applyFont="1" applyFill="1" applyBorder="1" applyAlignment="1" applyProtection="1">
      <alignment vertical="center"/>
      <protection locked="0"/>
    </xf>
    <xf numFmtId="0" fontId="19" fillId="0" borderId="1" xfId="49" applyFont="1" applyFill="1" applyBorder="1" applyAlignment="1" applyProtection="1">
      <alignment horizontal="left" vertical="center"/>
      <protection locked="0"/>
    </xf>
    <xf numFmtId="181" fontId="17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49" applyFont="1" applyFill="1" applyBorder="1" applyAlignment="1" applyProtection="1">
      <alignment horizontal="left" vertical="center"/>
      <protection locked="0"/>
    </xf>
    <xf numFmtId="181" fontId="17" fillId="0" borderId="1" xfId="1" applyNumberFormat="1" applyFont="1" applyFill="1" applyBorder="1" applyAlignment="1" applyProtection="1">
      <alignment horizontal="center" vertical="center" wrapText="1"/>
    </xf>
    <xf numFmtId="1" fontId="20" fillId="0" borderId="1" xfId="49" applyNumberFormat="1" applyFont="1" applyFill="1" applyBorder="1" applyAlignment="1" applyProtection="1">
      <alignment vertical="center"/>
      <protection locked="0"/>
    </xf>
    <xf numFmtId="181" fontId="17" fillId="0" borderId="1" xfId="1" applyNumberFormat="1" applyFont="1" applyFill="1" applyBorder="1" applyAlignment="1" applyProtection="1">
      <alignment horizontal="center" vertical="center"/>
    </xf>
    <xf numFmtId="181" fontId="18" fillId="0" borderId="1" xfId="0" applyNumberFormat="1" applyFont="1" applyFill="1" applyBorder="1" applyAlignment="1">
      <alignment horizontal="center" vertical="center"/>
    </xf>
    <xf numFmtId="181" fontId="0" fillId="0" borderId="0" xfId="0" applyNumberFormat="1" applyFont="1" applyFill="1" applyAlignment="1"/>
    <xf numFmtId="0" fontId="24" fillId="0" borderId="0" xfId="55" applyFont="1" applyFill="1" applyAlignment="1" applyProtection="1">
      <alignment horizontal="center" vertical="center"/>
    </xf>
    <xf numFmtId="176" fontId="24" fillId="0" borderId="0" xfId="55" applyNumberFormat="1" applyFont="1" applyFill="1" applyAlignment="1" applyProtection="1">
      <alignment horizontal="center" vertical="center"/>
    </xf>
    <xf numFmtId="181" fontId="24" fillId="0" borderId="0" xfId="55" applyNumberFormat="1" applyFont="1" applyFill="1" applyAlignment="1" applyProtection="1">
      <alignment horizontal="center" vertical="center"/>
    </xf>
    <xf numFmtId="0" fontId="25" fillId="0" borderId="0" xfId="0" applyFont="1" applyFill="1" applyAlignment="1">
      <alignment horizontal="center" vertical="center"/>
    </xf>
    <xf numFmtId="2" fontId="26" fillId="0" borderId="0" xfId="0" applyNumberFormat="1" applyFont="1" applyFill="1" applyBorder="1" applyAlignment="1" applyProtection="1">
      <alignment horizontal="left"/>
    </xf>
    <xf numFmtId="176" fontId="26" fillId="0" borderId="0" xfId="0" applyNumberFormat="1" applyFont="1" applyFill="1" applyBorder="1" applyAlignment="1"/>
    <xf numFmtId="181" fontId="26" fillId="0" borderId="0" xfId="0" applyNumberFormat="1" applyFont="1" applyFill="1" applyAlignment="1" applyProtection="1">
      <alignment horizontal="left"/>
    </xf>
    <xf numFmtId="2" fontId="20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Alignment="1">
      <alignment vertical="center"/>
    </xf>
    <xf numFmtId="2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49" applyFont="1" applyFill="1" applyBorder="1" applyAlignment="1" applyProtection="1">
      <alignment vertical="center"/>
      <protection locked="0"/>
    </xf>
    <xf numFmtId="181" fontId="18" fillId="0" borderId="1" xfId="0" applyNumberFormat="1" applyFont="1" applyFill="1" applyBorder="1" applyAlignment="1" applyProtection="1">
      <alignment horizontal="center" vertical="center"/>
      <protection locked="0"/>
    </xf>
    <xf numFmtId="183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Alignment="1">
      <alignment vertical="center"/>
    </xf>
    <xf numFmtId="0" fontId="20" fillId="0" borderId="1" xfId="49" applyFont="1" applyFill="1" applyBorder="1" applyAlignment="1" applyProtection="1">
      <alignment vertical="center"/>
      <protection locked="0"/>
    </xf>
    <xf numFmtId="183" fontId="17" fillId="0" borderId="1" xfId="0" applyNumberFormat="1" applyFont="1" applyFill="1" applyBorder="1" applyAlignment="1" applyProtection="1">
      <alignment horizontal="center" vertical="center"/>
      <protection locked="0"/>
    </xf>
    <xf numFmtId="183" fontId="17" fillId="0" borderId="1" xfId="0" applyNumberFormat="1" applyFont="1" applyFill="1" applyBorder="1" applyAlignment="1" applyProtection="1">
      <alignment horizontal="center" vertical="center" wrapText="1"/>
    </xf>
    <xf numFmtId="181" fontId="17" fillId="0" borderId="1" xfId="57" applyNumberFormat="1" applyFont="1" applyFill="1" applyBorder="1" applyAlignment="1">
      <alignment horizontal="center"/>
    </xf>
    <xf numFmtId="183" fontId="17" fillId="0" borderId="1" xfId="57" applyNumberFormat="1" applyFont="1" applyFill="1" applyBorder="1" applyAlignment="1">
      <alignment horizontal="center"/>
    </xf>
    <xf numFmtId="181" fontId="17" fillId="0" borderId="1" xfId="0" applyNumberFormat="1" applyFont="1" applyFill="1" applyBorder="1" applyAlignment="1"/>
    <xf numFmtId="183" fontId="17" fillId="0" borderId="1" xfId="0" applyNumberFormat="1" applyFont="1" applyFill="1" applyBorder="1" applyAlignment="1"/>
    <xf numFmtId="38" fontId="18" fillId="0" borderId="1" xfId="0" applyNumberFormat="1" applyFont="1" applyFill="1" applyBorder="1" applyAlignment="1" applyProtection="1">
      <alignment horizontal="center" vertical="center"/>
      <protection locked="0"/>
    </xf>
    <xf numFmtId="38" fontId="17" fillId="0" borderId="1" xfId="0" applyNumberFormat="1" applyFont="1" applyFill="1" applyBorder="1" applyAlignment="1" applyProtection="1">
      <alignment horizontal="center" vertical="center"/>
      <protection locked="0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3232" xfId="49"/>
    <cellStyle name="常规 2" xfId="50"/>
    <cellStyle name="常规 2 3" xfId="51"/>
    <cellStyle name="常规 3" xfId="52"/>
    <cellStyle name="常规 3 4" xfId="53"/>
    <cellStyle name="常规 5 2" xfId="54"/>
    <cellStyle name="常规 7" xfId="55"/>
    <cellStyle name="常规_2014年州直部门基金项目支出预算表" xfId="56"/>
    <cellStyle name="常规_Sheet1 2" xfId="57"/>
    <cellStyle name="常规_西安" xfId="58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6" Type="http://schemas.openxmlformats.org/officeDocument/2006/relationships/styles" Target="styles.xml"/><Relationship Id="rId35" Type="http://schemas.openxmlformats.org/officeDocument/2006/relationships/sharedStrings" Target="sharedStrings.xml"/><Relationship Id="rId34" Type="http://schemas.openxmlformats.org/officeDocument/2006/relationships/theme" Target="theme/theme1.xml"/><Relationship Id="rId33" Type="http://schemas.openxmlformats.org/officeDocument/2006/relationships/externalLink" Target="externalLinks/externalLink27.xml"/><Relationship Id="rId32" Type="http://schemas.openxmlformats.org/officeDocument/2006/relationships/externalLink" Target="externalLinks/externalLink26.xml"/><Relationship Id="rId31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4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23.xml"/><Relationship Id="rId28" Type="http://schemas.openxmlformats.org/officeDocument/2006/relationships/externalLink" Target="externalLinks/externalLink22.xml"/><Relationship Id="rId27" Type="http://schemas.openxmlformats.org/officeDocument/2006/relationships/externalLink" Target="externalLinks/externalLink21.xml"/><Relationship Id="rId26" Type="http://schemas.openxmlformats.org/officeDocument/2006/relationships/externalLink" Target="externalLinks/externalLink20.xml"/><Relationship Id="rId25" Type="http://schemas.openxmlformats.org/officeDocument/2006/relationships/externalLink" Target="externalLinks/externalLink19.xml"/><Relationship Id="rId24" Type="http://schemas.openxmlformats.org/officeDocument/2006/relationships/externalLink" Target="externalLinks/externalLink18.xml"/><Relationship Id="rId23" Type="http://schemas.openxmlformats.org/officeDocument/2006/relationships/externalLink" Target="externalLinks/externalLink17.xml"/><Relationship Id="rId22" Type="http://schemas.openxmlformats.org/officeDocument/2006/relationships/externalLink" Target="externalLinks/externalLink16.xml"/><Relationship Id="rId21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3.xml"/><Relationship Id="rId18" Type="http://schemas.openxmlformats.org/officeDocument/2006/relationships/externalLink" Target="externalLinks/externalLink12.xml"/><Relationship Id="rId17" Type="http://schemas.openxmlformats.org/officeDocument/2006/relationships/externalLink" Target="externalLinks/externalLink11.xml"/><Relationship Id="rId16" Type="http://schemas.openxmlformats.org/officeDocument/2006/relationships/externalLink" Target="externalLinks/externalLink10.xml"/><Relationship Id="rId15" Type="http://schemas.openxmlformats.org/officeDocument/2006/relationships/externalLink" Target="externalLinks/externalLink9.xml"/><Relationship Id="rId14" Type="http://schemas.openxmlformats.org/officeDocument/2006/relationships/externalLink" Target="externalLinks/externalLink8.xml"/><Relationship Id="rId13" Type="http://schemas.openxmlformats.org/officeDocument/2006/relationships/externalLink" Target="externalLinks/externalLink7.xml"/><Relationship Id="rId12" Type="http://schemas.openxmlformats.org/officeDocument/2006/relationships/externalLink" Target="externalLinks/externalLink6.xml"/><Relationship Id="rId11" Type="http://schemas.openxmlformats.org/officeDocument/2006/relationships/externalLink" Target="externalLinks/externalLink5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home\ht\&#26700;&#38754;\999-&#39044;&#31639;&#20844;&#24320;\NTS01\jhc\unzipped\Eastern%20Airline%20FE\Spares\FILES\SMCTS2\SMCTSS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home\ht\&#26700;&#38754;\999-&#39044;&#31639;&#20844;&#24320;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8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0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5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home\ht\&#26700;&#38754;\999-&#39044;&#31639;&#20844;&#24320;\DBSERVER\&#39044;&#31639;&#21496;\&#20849;&#20139;&#25968;&#25454;\&#21382;&#24180;&#20915;&#31639;\1996&#24180;\1996&#24180;&#20915;&#31639;&#27719;&#24635;\2021&#28246;&#21271;&#30465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2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home\ht\&#26700;&#38754;\999-&#39044;&#31639;&#20844;&#24320;\Budgetserver\&#39044;&#31639;&#21496;\BY\YS3\97&#20915;&#31639;&#21306;&#21439;&#26368;&#21518;&#27719;&#24635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t\&#26700;&#38754;\home\ht\&#26700;&#38754;\2025&#24180;&#39044;&#31639;&#20844;&#24320;\data\000-&#37325;&#35201;&#25968;&#25454;--&#21247;&#21160;\12-&#39044;&#31639;&#32534;&#21046;&#65288;&#20462;&#65289;\2-&#20840;&#24030;&#39044;&#31639;&#20844;&#24320;\2023&#24180;\media\ht\FF39-A2F4\&#39044;&#31639;&#24037;&#20316;&#20849;&#20139;&#30424;\&#26448;&#26009;\2019\&#39044;&#31639;&#31185;\RecoveredExternalLink23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  <sheetName val="#REF!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调整分录-输入"/>
      <sheetName val="新旧转换调整分录"/>
      <sheetName val="新准则资产负债表"/>
      <sheetName val="新准则利润表"/>
      <sheetName val="新准则TB"/>
      <sheetName val="新资产负债表"/>
      <sheetName val="新利润及利润分配表"/>
      <sheetName val="财务指标"/>
      <sheetName val="试算平衡表"/>
      <sheetName val="注释"/>
      <sheetName val="XBase"/>
      <sheetName val="分析分录"/>
      <sheetName val="前导表"/>
      <sheetName val="补充分录"/>
      <sheetName val="验证"/>
      <sheetName val="CF附注"/>
      <sheetName val="新现金流量表"/>
      <sheetName val="流量表新旧转换调整分录"/>
      <sheetName val="新准则现金流量表"/>
      <sheetName val="所有者权益变动表"/>
      <sheetName val="所得税"/>
      <sheetName val="台帐资料"/>
      <sheetName val="Account"/>
      <sheetName val="newAccount"/>
      <sheetName val="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财政部和发改委范围"/>
      <sheetName val="GDP"/>
      <sheetName val="本年收入合计"/>
      <sheetName val="POWER ASSUMPTIONS"/>
      <sheetName val="2007"/>
      <sheetName val="中小学生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经费权重"/>
      <sheetName val="结余结转"/>
      <sheetName val="L24"/>
      <sheetName val="各年度收费、罚没、专项收入.xls]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月报"/>
      <sheetName val="1月报"/>
      <sheetName val="2月报"/>
      <sheetName val="3月报"/>
      <sheetName val="4月报"/>
      <sheetName val="5月报"/>
      <sheetName val="6月报"/>
      <sheetName val="7月报"/>
      <sheetName val="8月报"/>
      <sheetName val="9月报"/>
      <sheetName val="10月报"/>
      <sheetName val="11月报"/>
      <sheetName val="12月报"/>
      <sheetName val="汇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"/>
      <sheetName val="13 铁路配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A01"/>
      <sheetName val="A02"/>
      <sheetName val="A03"/>
      <sheetName val="A04"/>
      <sheetName val="A05"/>
      <sheetName val="A06"/>
      <sheetName val="A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四月份月报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2007"/>
      <sheetName val="农业人口"/>
      <sheetName val="本年收入合计"/>
      <sheetName val="事业发展"/>
      <sheetName val="基础数据"/>
      <sheetName val="1-4余额表"/>
      <sheetName val="Sheet1"/>
      <sheetName val="Open"/>
      <sheetName val="Toolbox"/>
      <sheetName val="合计"/>
      <sheetName val="eqpmad2"/>
      <sheetName val="XL4Poppy"/>
      <sheetName val=""/>
      <sheetName val="_x005f_x0000__x005f_x0000__x005f_x0000__x005f_x0000__x0"/>
      <sheetName val="_x005f_x005f_x005f_x0000__x005f_x005f_x005f_x0000__x005"/>
      <sheetName val="20 运输公司"/>
      <sheetName val="_x005f_x005f_x005f_x005f_x005f_x005f_x005f_x0000__x005f"/>
      <sheetName val="市级专项格式"/>
      <sheetName val="经济科目"/>
      <sheetName val="维修租赁"/>
      <sheetName val="专项业务"/>
      <sheetName val="_x005f_x005f_x005f_x005f_x005f_x005f_x005f_x005f_x005f_x005f_"/>
      <sheetName val="行政区划"/>
      <sheetName val="POWER ASSUMPTIONS"/>
      <sheetName val="村级支出"/>
      <sheetName val="_x005f"/>
      <sheetName val="_x005f_x005f_x005F"/>
      <sheetName val="_x005f_x005f_"/>
      <sheetName val="项目类型"/>
      <sheetName val="基础表"/>
      <sheetName val="_x005f_x0000__x005f_x0000__x005"/>
      <sheetName val="_x005f_x005f_x005f_x0000__x005f"/>
      <sheetName val="_x005f_x005f_x005f_x005f_"/>
      <sheetName val="_x005f_x005f_x005f_x005f_x005f_x005f_x005f_x005f_"/>
      <sheetName val="_x005f_x0000__x005f"/>
      <sheetName val="有效性列表"/>
      <sheetName val="_x005f_x005f_x005f_x005f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</sheetNames>
    <sheetDataSet>
      <sheetData sheetId="0" refreshError="1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F42"/>
  <sheetViews>
    <sheetView showGridLines="0" showZeros="0" view="pageBreakPreview" zoomScale="85" zoomScaleNormal="100" workbookViewId="0">
      <selection activeCell="D26" sqref="D26"/>
    </sheetView>
  </sheetViews>
  <sheetFormatPr defaultColWidth="9" defaultRowHeight="11.25" outlineLevelCol="5"/>
  <cols>
    <col min="1" max="1" width="42.5" style="98" customWidth="1"/>
    <col min="2" max="4" width="20.8333333333333" style="98" customWidth="1"/>
    <col min="5" max="6" width="12" style="98" customWidth="1"/>
    <col min="7" max="16384" width="9" style="98"/>
  </cols>
  <sheetData>
    <row r="1" ht="21.95" customHeight="1" spans="1:6">
      <c r="A1" s="35" t="s">
        <v>0</v>
      </c>
    </row>
    <row r="2" ht="30" customHeight="1" spans="1:6">
      <c r="A2" s="126" t="s">
        <v>1</v>
      </c>
      <c r="B2" s="127"/>
      <c r="C2" s="128"/>
      <c r="D2" s="126"/>
      <c r="E2" s="129"/>
      <c r="F2" s="129"/>
    </row>
    <row r="3" ht="18" customHeight="1" spans="1:6">
      <c r="A3" s="130"/>
      <c r="B3" s="131"/>
      <c r="C3" s="132" t="s">
        <v>2</v>
      </c>
      <c r="D3" s="133" t="s">
        <v>3</v>
      </c>
      <c r="E3" s="134"/>
      <c r="F3" s="134"/>
    </row>
    <row r="4" ht="18.95" customHeight="1" spans="1:6">
      <c r="A4" s="135" t="s">
        <v>4</v>
      </c>
      <c r="B4" s="107" t="s">
        <v>5</v>
      </c>
      <c r="C4" s="108" t="s">
        <v>6</v>
      </c>
      <c r="D4" s="107" t="s">
        <v>7</v>
      </c>
      <c r="E4" s="105"/>
      <c r="F4" s="105"/>
    </row>
    <row r="5" ht="18" customHeight="1" spans="1:6">
      <c r="A5" s="136" t="s">
        <v>8</v>
      </c>
      <c r="B5" s="137">
        <v>16166</v>
      </c>
      <c r="C5" s="137">
        <v>16166</v>
      </c>
      <c r="D5" s="138"/>
      <c r="E5" s="139"/>
      <c r="F5" s="139"/>
    </row>
    <row r="6" ht="18" customHeight="1" spans="1:6">
      <c r="A6" s="140" t="s">
        <v>9</v>
      </c>
      <c r="B6" s="119">
        <v>5969</v>
      </c>
      <c r="C6" s="119">
        <v>5969</v>
      </c>
      <c r="D6" s="141"/>
      <c r="E6" s="105"/>
      <c r="F6" s="105"/>
    </row>
    <row r="7" ht="18" customHeight="1" spans="1:6">
      <c r="A7" s="140" t="s">
        <v>10</v>
      </c>
      <c r="B7" s="119">
        <v>1002</v>
      </c>
      <c r="C7" s="119">
        <v>1002</v>
      </c>
      <c r="D7" s="141"/>
      <c r="E7" s="105"/>
      <c r="F7" s="105"/>
    </row>
    <row r="8" ht="18" customHeight="1" spans="1:6">
      <c r="A8" s="140" t="s">
        <v>11</v>
      </c>
      <c r="B8" s="119">
        <v>401</v>
      </c>
      <c r="C8" s="119">
        <v>401</v>
      </c>
      <c r="D8" s="141"/>
      <c r="E8" s="105"/>
      <c r="F8" s="105"/>
    </row>
    <row r="9" ht="18" customHeight="1" spans="1:6">
      <c r="A9" s="140" t="s">
        <v>12</v>
      </c>
      <c r="B9" s="119"/>
      <c r="C9" s="119"/>
      <c r="D9" s="141"/>
      <c r="E9" s="105"/>
      <c r="F9" s="105"/>
    </row>
    <row r="10" ht="18" customHeight="1" spans="1:6">
      <c r="A10" s="140" t="s">
        <v>13</v>
      </c>
      <c r="B10" s="119">
        <v>940</v>
      </c>
      <c r="C10" s="119">
        <v>940</v>
      </c>
      <c r="D10" s="141"/>
      <c r="E10" s="105"/>
      <c r="F10" s="105"/>
    </row>
    <row r="11" ht="18" customHeight="1" spans="1:6">
      <c r="A11" s="140" t="s">
        <v>14</v>
      </c>
      <c r="B11" s="119">
        <v>2497</v>
      </c>
      <c r="C11" s="119">
        <v>2497</v>
      </c>
      <c r="D11" s="141"/>
      <c r="E11" s="105"/>
      <c r="F11" s="105"/>
    </row>
    <row r="12" ht="18" customHeight="1" spans="1:6">
      <c r="A12" s="140" t="s">
        <v>15</v>
      </c>
      <c r="B12" s="119">
        <v>1080</v>
      </c>
      <c r="C12" s="119">
        <v>1080</v>
      </c>
      <c r="D12" s="141"/>
      <c r="E12" s="105"/>
      <c r="F12" s="105"/>
    </row>
    <row r="13" ht="18" customHeight="1" spans="1:6">
      <c r="A13" s="140" t="s">
        <v>16</v>
      </c>
      <c r="B13" s="119">
        <v>918</v>
      </c>
      <c r="C13" s="119">
        <v>918</v>
      </c>
      <c r="D13" s="141"/>
      <c r="E13" s="105"/>
      <c r="F13" s="105"/>
    </row>
    <row r="14" ht="18" customHeight="1" spans="1:6">
      <c r="A14" s="140" t="s">
        <v>17</v>
      </c>
      <c r="B14" s="119">
        <v>1603</v>
      </c>
      <c r="C14" s="119">
        <v>1603</v>
      </c>
      <c r="D14" s="141"/>
      <c r="E14" s="105"/>
      <c r="F14" s="105"/>
    </row>
    <row r="15" ht="18" customHeight="1" spans="1:6">
      <c r="A15" s="140" t="s">
        <v>18</v>
      </c>
      <c r="B15" s="119">
        <v>80</v>
      </c>
      <c r="C15" s="119">
        <v>80</v>
      </c>
      <c r="D15" s="141"/>
      <c r="E15" s="105"/>
      <c r="F15" s="105"/>
    </row>
    <row r="16" ht="18" customHeight="1" spans="1:6">
      <c r="A16" s="140" t="s">
        <v>19</v>
      </c>
      <c r="B16" s="119"/>
      <c r="C16" s="119"/>
      <c r="D16" s="141"/>
      <c r="E16" s="105"/>
      <c r="F16" s="105"/>
    </row>
    <row r="17" ht="18" customHeight="1" spans="1:6">
      <c r="A17" s="140" t="s">
        <v>20</v>
      </c>
      <c r="B17" s="119">
        <v>1676</v>
      </c>
      <c r="C17" s="119">
        <v>1676</v>
      </c>
      <c r="D17" s="141"/>
      <c r="E17" s="105"/>
      <c r="F17" s="105"/>
    </row>
    <row r="18" ht="18" customHeight="1" spans="1:6">
      <c r="A18" s="140" t="s">
        <v>21</v>
      </c>
      <c r="B18" s="119"/>
      <c r="C18" s="119"/>
      <c r="D18" s="141"/>
      <c r="E18" s="105"/>
      <c r="F18" s="105"/>
    </row>
    <row r="19" ht="18" customHeight="1" spans="1:6">
      <c r="A19" s="140" t="s">
        <v>22</v>
      </c>
      <c r="B19" s="111"/>
      <c r="C19" s="111"/>
      <c r="D19" s="142">
        <f>IFERROR(C19/B19*100,0)</f>
        <v>0</v>
      </c>
      <c r="E19" s="105"/>
      <c r="F19" s="105"/>
    </row>
    <row r="20" ht="18" customHeight="1" spans="1:6">
      <c r="A20" s="140" t="s">
        <v>23</v>
      </c>
      <c r="B20" s="111"/>
      <c r="C20" s="111"/>
      <c r="D20" s="142">
        <f>IFERROR(C20/B20*100,0)</f>
        <v>0</v>
      </c>
      <c r="E20" s="105"/>
      <c r="F20" s="105"/>
    </row>
    <row r="21" ht="18" customHeight="1" spans="1:6">
      <c r="A21" s="136" t="s">
        <v>24</v>
      </c>
      <c r="B21" s="137">
        <v>6836</v>
      </c>
      <c r="C21" s="137">
        <v>6836</v>
      </c>
      <c r="D21" s="138"/>
      <c r="E21" s="105"/>
      <c r="F21" s="105"/>
    </row>
    <row r="22" ht="18" customHeight="1" spans="1:6">
      <c r="A22" s="140" t="s">
        <v>25</v>
      </c>
      <c r="B22" s="119">
        <v>2410</v>
      </c>
      <c r="C22" s="119">
        <v>2410</v>
      </c>
      <c r="D22" s="141"/>
      <c r="E22" s="105"/>
      <c r="F22" s="105"/>
    </row>
    <row r="23" ht="18" customHeight="1" spans="1:6">
      <c r="A23" s="140" t="s">
        <v>26</v>
      </c>
      <c r="B23" s="119">
        <v>80</v>
      </c>
      <c r="C23" s="119">
        <v>80</v>
      </c>
      <c r="D23" s="141"/>
      <c r="E23" s="105"/>
      <c r="F23" s="105"/>
    </row>
    <row r="24" ht="18" customHeight="1" spans="1:6">
      <c r="A24" s="140" t="s">
        <v>27</v>
      </c>
      <c r="B24" s="119"/>
      <c r="C24" s="119"/>
      <c r="D24" s="141"/>
    </row>
    <row r="25" ht="18" customHeight="1" spans="1:6">
      <c r="A25" s="140" t="s">
        <v>28</v>
      </c>
      <c r="B25" s="119"/>
      <c r="C25" s="119"/>
      <c r="D25" s="141"/>
    </row>
    <row r="26" ht="18" customHeight="1" spans="1:6">
      <c r="A26" s="140" t="s">
        <v>29</v>
      </c>
      <c r="B26" s="119">
        <v>4206</v>
      </c>
      <c r="C26" s="119">
        <v>4206</v>
      </c>
      <c r="D26" s="141"/>
    </row>
    <row r="27" ht="18" customHeight="1" spans="1:6">
      <c r="A27" s="140" t="s">
        <v>30</v>
      </c>
      <c r="B27" s="119"/>
      <c r="C27" s="119"/>
      <c r="D27" s="141"/>
    </row>
    <row r="28" ht="18" customHeight="1" spans="1:6">
      <c r="A28" s="140" t="s">
        <v>31</v>
      </c>
      <c r="B28" s="119">
        <v>140</v>
      </c>
      <c r="C28" s="119">
        <v>140</v>
      </c>
      <c r="D28" s="141"/>
    </row>
    <row r="29" ht="18" customHeight="1" spans="1:6">
      <c r="A29" s="140" t="s">
        <v>32</v>
      </c>
      <c r="B29" s="143"/>
      <c r="C29" s="143"/>
      <c r="D29" s="144">
        <f>IFERROR(C29/B29*100,0)</f>
        <v>0</v>
      </c>
    </row>
    <row r="30" ht="18" customHeight="1" spans="1:6">
      <c r="A30" s="114" t="s">
        <v>33</v>
      </c>
      <c r="B30" s="137">
        <v>23002</v>
      </c>
      <c r="C30" s="137">
        <v>23002</v>
      </c>
      <c r="D30" s="138"/>
    </row>
    <row r="31" ht="18" customHeight="1" spans="1:6">
      <c r="A31" s="118" t="s">
        <v>34</v>
      </c>
      <c r="B31" s="145"/>
      <c r="C31" s="145"/>
      <c r="D31" s="146">
        <f>IFERROR(C31/B31*100,0)</f>
        <v>0</v>
      </c>
    </row>
    <row r="32" ht="18" customHeight="1" spans="1:6">
      <c r="A32" s="118" t="s">
        <v>35</v>
      </c>
      <c r="B32" s="137">
        <v>10000</v>
      </c>
      <c r="C32" s="137">
        <v>35101</v>
      </c>
      <c r="D32" s="147">
        <f>C32-B32</f>
        <v>25101</v>
      </c>
    </row>
    <row r="33" ht="18" customHeight="1" spans="1:4">
      <c r="A33" s="140" t="s">
        <v>36</v>
      </c>
      <c r="B33" s="119">
        <v>1508</v>
      </c>
      <c r="C33" s="119">
        <v>1508</v>
      </c>
      <c r="D33" s="147">
        <f t="shared" ref="D33:D42" si="0">C33-B33</f>
        <v>0</v>
      </c>
    </row>
    <row r="34" ht="18" customHeight="1" spans="1:4">
      <c r="A34" s="140" t="s">
        <v>37</v>
      </c>
      <c r="B34" s="119">
        <v>8492</v>
      </c>
      <c r="C34" s="119">
        <v>21801</v>
      </c>
      <c r="D34" s="148">
        <f t="shared" si="0"/>
        <v>13309</v>
      </c>
    </row>
    <row r="35" ht="18" customHeight="1" spans="1:4">
      <c r="A35" s="140" t="s">
        <v>38</v>
      </c>
      <c r="B35" s="119"/>
      <c r="C35" s="119"/>
      <c r="D35" s="147">
        <f t="shared" si="0"/>
        <v>0</v>
      </c>
    </row>
    <row r="36" ht="18" customHeight="1" spans="1:4">
      <c r="A36" s="140" t="s">
        <v>39</v>
      </c>
      <c r="B36" s="119"/>
      <c r="C36" s="119"/>
      <c r="D36" s="147">
        <f t="shared" si="0"/>
        <v>0</v>
      </c>
    </row>
    <row r="37" ht="18" customHeight="1" spans="1:4">
      <c r="A37" s="140" t="s">
        <v>40</v>
      </c>
      <c r="B37" s="119">
        <v>0</v>
      </c>
      <c r="C37" s="119">
        <v>0</v>
      </c>
      <c r="D37" s="147">
        <f t="shared" si="0"/>
        <v>0</v>
      </c>
    </row>
    <row r="38" ht="18" customHeight="1" spans="1:4">
      <c r="A38" s="140" t="s">
        <v>41</v>
      </c>
      <c r="B38" s="119"/>
      <c r="C38" s="119"/>
      <c r="D38" s="147">
        <f t="shared" si="0"/>
        <v>0</v>
      </c>
    </row>
    <row r="39" ht="18" customHeight="1" spans="1:4">
      <c r="A39" s="140" t="s">
        <v>42</v>
      </c>
      <c r="B39" s="119">
        <v>0</v>
      </c>
      <c r="C39" s="119">
        <v>1380</v>
      </c>
      <c r="D39" s="148">
        <f t="shared" si="0"/>
        <v>1380</v>
      </c>
    </row>
    <row r="40" ht="18" customHeight="1" spans="1:4">
      <c r="A40" s="140" t="s">
        <v>43</v>
      </c>
      <c r="B40" s="119">
        <v>0</v>
      </c>
      <c r="C40" s="119">
        <v>10412</v>
      </c>
      <c r="D40" s="147">
        <f t="shared" si="0"/>
        <v>10412</v>
      </c>
    </row>
    <row r="41" ht="18" customHeight="1" spans="1:4">
      <c r="A41" s="140" t="s">
        <v>44</v>
      </c>
      <c r="B41" s="119">
        <v>0</v>
      </c>
      <c r="C41" s="119">
        <v>0</v>
      </c>
      <c r="D41" s="147">
        <f t="shared" si="0"/>
        <v>0</v>
      </c>
    </row>
    <row r="42" ht="18" customHeight="1" spans="1:4">
      <c r="A42" s="114" t="s">
        <v>45</v>
      </c>
      <c r="B42" s="137">
        <v>33002</v>
      </c>
      <c r="C42" s="137">
        <v>58103</v>
      </c>
      <c r="D42" s="147">
        <f t="shared" si="0"/>
        <v>25101</v>
      </c>
    </row>
  </sheetData>
  <sheetProtection formatCells="0" formatColumns="0" formatRows="0"/>
  <mergeCells count="1">
    <mergeCell ref="A2:D2"/>
  </mergeCells>
  <printOptions horizontalCentered="1"/>
  <pageMargins left="0.708333333333333" right="0.708333333333333" top="0.393055555555556" bottom="0.393055555555556" header="0.314583333333333" footer="0.314583333333333"/>
  <pageSetup paperSize="9" scale="95" firstPageNumber="3" orientation="portrait" useFirstPageNumber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S42"/>
  <sheetViews>
    <sheetView showGridLines="0" showZeros="0" view="pageBreakPreview" zoomScale="85" zoomScaleNormal="100" workbookViewId="0">
      <selection activeCell="D18" sqref="D18"/>
    </sheetView>
  </sheetViews>
  <sheetFormatPr defaultColWidth="9" defaultRowHeight="11.25"/>
  <cols>
    <col min="1" max="1" width="39.6666666666667" style="98" customWidth="1"/>
    <col min="2" max="3" width="17" style="98" customWidth="1"/>
    <col min="4" max="4" width="19.1666666666667" style="98" customWidth="1"/>
    <col min="5" max="19" width="12" style="98" customWidth="1"/>
    <col min="20" max="16384" width="9" style="98"/>
  </cols>
  <sheetData>
    <row r="1" ht="18" customHeight="1" spans="1:19">
      <c r="A1" s="35" t="s">
        <v>46</v>
      </c>
    </row>
    <row r="2" ht="30" customHeight="1" spans="1:19">
      <c r="A2" s="99" t="s">
        <v>47</v>
      </c>
      <c r="B2" s="99"/>
      <c r="C2" s="99"/>
      <c r="D2" s="100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ht="18" customHeight="1" spans="1:19">
      <c r="A3" s="102"/>
      <c r="B3" s="103"/>
      <c r="C3" s="103"/>
      <c r="D3" s="104" t="s">
        <v>3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ht="18" customHeight="1" spans="1:19">
      <c r="A4" s="106" t="s">
        <v>4</v>
      </c>
      <c r="B4" s="107" t="s">
        <v>5</v>
      </c>
      <c r="C4" s="108" t="s">
        <v>6</v>
      </c>
      <c r="D4" s="107" t="s">
        <v>7</v>
      </c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9"/>
    </row>
    <row r="5" ht="18" customHeight="1" spans="1:19">
      <c r="A5" s="110" t="s">
        <v>48</v>
      </c>
      <c r="B5" s="111">
        <v>8575</v>
      </c>
      <c r="C5" s="111">
        <f>B5+D5</f>
        <v>9045</v>
      </c>
      <c r="D5" s="112">
        <v>470</v>
      </c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ht="18" customHeight="1" spans="1:19">
      <c r="A6" s="110" t="s">
        <v>49</v>
      </c>
      <c r="B6" s="111"/>
      <c r="C6" s="111">
        <f t="shared" ref="C6:C25" si="0">B6+D6</f>
        <v>0</v>
      </c>
      <c r="D6" s="112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ht="18" customHeight="1" spans="1:19">
      <c r="A7" s="110" t="s">
        <v>50</v>
      </c>
      <c r="B7" s="111">
        <v>161</v>
      </c>
      <c r="C7" s="111">
        <f t="shared" si="0"/>
        <v>86</v>
      </c>
      <c r="D7" s="112">
        <v>-75</v>
      </c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</row>
    <row r="8" ht="18" customHeight="1" spans="1:19">
      <c r="A8" s="110" t="s">
        <v>51</v>
      </c>
      <c r="B8" s="111">
        <v>1668</v>
      </c>
      <c r="C8" s="111">
        <f t="shared" si="0"/>
        <v>1668</v>
      </c>
      <c r="D8" s="112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</row>
    <row r="9" ht="18" customHeight="1" spans="1:19">
      <c r="A9" s="110" t="s">
        <v>52</v>
      </c>
      <c r="B9" s="111">
        <v>2717</v>
      </c>
      <c r="C9" s="111">
        <f t="shared" si="0"/>
        <v>2620</v>
      </c>
      <c r="D9" s="112">
        <v>-97</v>
      </c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</row>
    <row r="10" ht="18" customHeight="1" spans="1:19">
      <c r="A10" s="110" t="s">
        <v>53</v>
      </c>
      <c r="B10" s="111">
        <v>160</v>
      </c>
      <c r="C10" s="111">
        <f t="shared" si="0"/>
        <v>140</v>
      </c>
      <c r="D10" s="112">
        <v>-20</v>
      </c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</row>
    <row r="11" ht="18" customHeight="1" spans="1:19">
      <c r="A11" s="110" t="s">
        <v>54</v>
      </c>
      <c r="B11" s="111">
        <v>800</v>
      </c>
      <c r="C11" s="111">
        <f t="shared" si="0"/>
        <v>800</v>
      </c>
      <c r="D11" s="112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</row>
    <row r="12" ht="18" customHeight="1" spans="1:19">
      <c r="A12" s="110" t="s">
        <v>55</v>
      </c>
      <c r="B12" s="111">
        <v>423</v>
      </c>
      <c r="C12" s="111">
        <f t="shared" si="0"/>
        <v>316</v>
      </c>
      <c r="D12" s="112">
        <v>-107</v>
      </c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</row>
    <row r="13" ht="18" customHeight="1" spans="1:19">
      <c r="A13" s="110" t="s">
        <v>56</v>
      </c>
      <c r="B13" s="111">
        <v>27</v>
      </c>
      <c r="C13" s="111">
        <f t="shared" si="0"/>
        <v>27</v>
      </c>
      <c r="D13" s="112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</row>
    <row r="14" ht="18" customHeight="1" spans="1:19">
      <c r="A14" s="110" t="s">
        <v>57</v>
      </c>
      <c r="B14" s="111">
        <v>7767</v>
      </c>
      <c r="C14" s="111">
        <f t="shared" si="0"/>
        <v>7594</v>
      </c>
      <c r="D14" s="112">
        <v>-173</v>
      </c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ht="18" customHeight="1" spans="1:19">
      <c r="A15" s="110" t="s">
        <v>58</v>
      </c>
      <c r="B15" s="111">
        <v>10</v>
      </c>
      <c r="C15" s="111">
        <f t="shared" si="0"/>
        <v>10</v>
      </c>
      <c r="D15" s="112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</row>
    <row r="16" ht="18" customHeight="1" spans="1:19">
      <c r="A16" s="110" t="s">
        <v>59</v>
      </c>
      <c r="B16" s="111"/>
      <c r="C16" s="111">
        <f t="shared" si="0"/>
        <v>0</v>
      </c>
      <c r="D16" s="112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</row>
    <row r="17" ht="18" customHeight="1" spans="1:19">
      <c r="A17" s="110" t="s">
        <v>60</v>
      </c>
      <c r="B17" s="111"/>
      <c r="C17" s="111">
        <f t="shared" si="0"/>
        <v>0</v>
      </c>
      <c r="D17" s="112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</row>
    <row r="18" ht="18" customHeight="1" spans="1:19">
      <c r="A18" s="110" t="s">
        <v>61</v>
      </c>
      <c r="B18" s="111"/>
      <c r="C18" s="111">
        <f t="shared" si="0"/>
        <v>0</v>
      </c>
      <c r="D18" s="112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</row>
    <row r="19" ht="18" customHeight="1" spans="1:19">
      <c r="A19" s="110" t="s">
        <v>62</v>
      </c>
      <c r="B19" s="111"/>
      <c r="C19" s="111">
        <f t="shared" si="0"/>
        <v>0</v>
      </c>
      <c r="D19" s="112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</row>
    <row r="20" ht="18" customHeight="1" spans="1:19">
      <c r="A20" s="110" t="s">
        <v>63</v>
      </c>
      <c r="B20" s="111">
        <v>1168</v>
      </c>
      <c r="C20" s="111">
        <f t="shared" si="0"/>
        <v>1168</v>
      </c>
      <c r="D20" s="112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</row>
    <row r="21" ht="18" customHeight="1" spans="1:19">
      <c r="A21" s="110" t="s">
        <v>64</v>
      </c>
      <c r="B21" s="111">
        <v>308</v>
      </c>
      <c r="C21" s="111">
        <f t="shared" si="0"/>
        <v>308</v>
      </c>
      <c r="D21" s="112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</row>
    <row r="22" ht="18" customHeight="1" spans="1:19">
      <c r="A22" s="110" t="s">
        <v>65</v>
      </c>
      <c r="B22" s="111"/>
      <c r="C22" s="111">
        <f t="shared" si="0"/>
        <v>0</v>
      </c>
      <c r="D22" s="112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</row>
    <row r="23" ht="18" customHeight="1" spans="1:19">
      <c r="A23" s="113" t="s">
        <v>66</v>
      </c>
      <c r="B23" s="111">
        <v>70</v>
      </c>
      <c r="C23" s="111">
        <f t="shared" si="0"/>
        <v>66</v>
      </c>
      <c r="D23" s="112">
        <v>-4</v>
      </c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</row>
    <row r="24" ht="18" customHeight="1" spans="1:19">
      <c r="A24" s="110" t="s">
        <v>67</v>
      </c>
      <c r="B24" s="111">
        <v>2606</v>
      </c>
      <c r="C24" s="111">
        <f t="shared" si="0"/>
        <v>2606</v>
      </c>
      <c r="D24" s="112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</row>
    <row r="25" ht="18" customHeight="1" spans="1:19">
      <c r="A25" s="110" t="s">
        <v>68</v>
      </c>
      <c r="B25" s="111">
        <v>4154</v>
      </c>
      <c r="C25" s="111">
        <f t="shared" si="0"/>
        <v>4160</v>
      </c>
      <c r="D25" s="112">
        <v>6</v>
      </c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</row>
    <row r="26" ht="18" customHeight="1" spans="1:19">
      <c r="A26" s="114" t="s">
        <v>69</v>
      </c>
      <c r="B26" s="115">
        <f>SUM(B5:B25)</f>
        <v>30614</v>
      </c>
      <c r="C26" s="115">
        <f>SUM(C5:C25)</f>
        <v>30614</v>
      </c>
      <c r="D26" s="116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</row>
    <row r="27" ht="18" customHeight="1" spans="1:19">
      <c r="A27" s="117" t="s">
        <v>70</v>
      </c>
      <c r="B27" s="115">
        <v>500</v>
      </c>
      <c r="C27" s="115">
        <v>500</v>
      </c>
      <c r="D27" s="116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</row>
    <row r="28" ht="18" customHeight="1" spans="1:19">
      <c r="A28" s="118" t="s">
        <v>71</v>
      </c>
      <c r="B28" s="115">
        <v>1158</v>
      </c>
      <c r="C28" s="115">
        <f>1158+10412</f>
        <v>11570</v>
      </c>
      <c r="D28" s="119">
        <f>C28-B28</f>
        <v>10412</v>
      </c>
    </row>
    <row r="29" ht="18" customHeight="1" spans="1:19">
      <c r="A29" s="118" t="s">
        <v>72</v>
      </c>
      <c r="B29" s="115">
        <f>SUM(B30:B39)</f>
        <v>730</v>
      </c>
      <c r="C29" s="115">
        <f>SUM(C30:C39)</f>
        <v>15419</v>
      </c>
      <c r="D29" s="119">
        <f>C29-B29</f>
        <v>14689</v>
      </c>
    </row>
    <row r="30" ht="18" customHeight="1" spans="1:19">
      <c r="A30" s="120" t="s">
        <v>73</v>
      </c>
      <c r="B30" s="121"/>
      <c r="C30" s="121"/>
      <c r="D30" s="119">
        <f>IFERROR(C30/B30*100,0)</f>
        <v>0</v>
      </c>
    </row>
    <row r="31" ht="18" customHeight="1" spans="1:19">
      <c r="A31" s="120" t="s">
        <v>74</v>
      </c>
      <c r="B31" s="121"/>
      <c r="C31" s="121"/>
      <c r="D31" s="119">
        <f>IFERROR(C31/B31*100,0)</f>
        <v>0</v>
      </c>
    </row>
    <row r="32" ht="18" customHeight="1" spans="1:19">
      <c r="A32" s="120" t="s">
        <v>75</v>
      </c>
      <c r="B32" s="121"/>
      <c r="C32" s="121"/>
      <c r="D32" s="119">
        <f>IFERROR(C32/B32*100,0)</f>
        <v>0</v>
      </c>
    </row>
    <row r="33" ht="18" customHeight="1" spans="1:4">
      <c r="A33" s="120" t="s">
        <v>76</v>
      </c>
      <c r="B33" s="121">
        <v>730</v>
      </c>
      <c r="C33" s="121">
        <v>730</v>
      </c>
      <c r="D33" s="119"/>
    </row>
    <row r="34" ht="18" customHeight="1" spans="1:4">
      <c r="A34" s="122" t="s">
        <v>77</v>
      </c>
      <c r="B34" s="111"/>
      <c r="C34" s="111"/>
      <c r="D34" s="119">
        <f>IFERROR(C34/B34*100,0)</f>
        <v>0</v>
      </c>
    </row>
    <row r="35" ht="18" customHeight="1" spans="1:4">
      <c r="A35" s="122" t="s">
        <v>78</v>
      </c>
      <c r="B35" s="121"/>
      <c r="C35" s="121">
        <v>14689</v>
      </c>
      <c r="D35" s="119">
        <f>C35-B35</f>
        <v>14689</v>
      </c>
    </row>
    <row r="36" ht="18" customHeight="1" spans="1:4">
      <c r="A36" s="120" t="s">
        <v>79</v>
      </c>
      <c r="B36" s="111"/>
      <c r="C36" s="111"/>
      <c r="D36" s="119">
        <f>IFERROR(C36/B36*100,0)</f>
        <v>0</v>
      </c>
    </row>
    <row r="37" ht="18" customHeight="1" spans="1:4">
      <c r="A37" s="120" t="s">
        <v>80</v>
      </c>
      <c r="B37" s="111"/>
      <c r="C37" s="111"/>
      <c r="D37" s="119">
        <f>IFERROR(C37/B37*100,0)</f>
        <v>0</v>
      </c>
    </row>
    <row r="38" ht="18" customHeight="1" spans="1:4">
      <c r="A38" s="120" t="s">
        <v>81</v>
      </c>
      <c r="B38" s="111">
        <v>0</v>
      </c>
      <c r="C38" s="111">
        <v>0</v>
      </c>
      <c r="D38" s="119">
        <f>IFERROR(C38/B38*100,0)</f>
        <v>0</v>
      </c>
    </row>
    <row r="39" ht="18" customHeight="1" spans="1:4">
      <c r="A39" s="120" t="s">
        <v>82</v>
      </c>
      <c r="B39" s="123"/>
      <c r="C39" s="123"/>
      <c r="D39" s="119">
        <f>IFERROR(C39/B39*100,0)</f>
        <v>0</v>
      </c>
    </row>
    <row r="40" ht="18" customHeight="1" spans="1:4">
      <c r="A40" s="114" t="s">
        <v>83</v>
      </c>
      <c r="B40" s="124">
        <f>B26+B27+B28+B29</f>
        <v>33002</v>
      </c>
      <c r="C40" s="124">
        <f>C26+C27+C28+C29</f>
        <v>58103</v>
      </c>
      <c r="D40" s="119">
        <f>C40-B40</f>
        <v>25101</v>
      </c>
    </row>
    <row r="41" ht="18" customHeight="1" spans="1:4">
      <c r="B41" s="125"/>
      <c r="C41" s="125"/>
    </row>
    <row r="42" ht="19.5" customHeight="1" spans="1:4">
      <c r="B42" s="125"/>
      <c r="C42" s="125"/>
    </row>
  </sheetData>
  <sheetProtection formatCells="0" formatColumns="0" formatRows="0"/>
  <mergeCells count="1">
    <mergeCell ref="A2:D2"/>
  </mergeCells>
  <printOptions horizontalCentered="1"/>
  <pageMargins left="0.708333333333333" right="0.708333333333333" top="0.393055555555556" bottom="0.393055555555556" header="0.314583333333333" footer="0.314583333333333"/>
  <pageSetup paperSize="9" firstPageNumber="4" orientation="portrait" useFirstPageNumber="1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workbookViewId="0">
      <selection activeCell="G43" sqref="G43"/>
    </sheetView>
  </sheetViews>
  <sheetFormatPr defaultColWidth="12" defaultRowHeight="14.25" outlineLevelCol="6"/>
  <cols>
    <col min="1" max="3" width="7" style="2" customWidth="1"/>
    <col min="4" max="4" width="41.2" style="3" customWidth="1"/>
    <col min="5" max="5" width="20.7555555555556" style="2" customWidth="1"/>
    <col min="6" max="6" width="24.5888888888889" style="2" customWidth="1"/>
    <col min="7" max="7" width="17.5" style="2" customWidth="1"/>
    <col min="8" max="16384" width="12" style="2"/>
  </cols>
  <sheetData>
    <row r="1" s="1" customFormat="1" ht="12" spans="1:7">
      <c r="A1" s="9" t="s">
        <v>84</v>
      </c>
      <c r="B1" s="9"/>
      <c r="C1" s="9"/>
      <c r="D1" s="6"/>
      <c r="E1" s="7"/>
      <c r="F1" s="7"/>
    </row>
    <row r="2" s="2" customFormat="1" ht="34.5" customHeight="1" spans="1:7">
      <c r="A2" s="8" t="s">
        <v>85</v>
      </c>
      <c r="B2" s="8"/>
      <c r="C2" s="8"/>
      <c r="D2" s="8"/>
      <c r="E2" s="8"/>
      <c r="F2" s="8"/>
    </row>
    <row r="3" s="1" customFormat="1" ht="21" customHeight="1" spans="1:7">
      <c r="A3" s="9"/>
      <c r="C3" s="7"/>
      <c r="D3" s="7"/>
      <c r="E3" s="10" t="s">
        <v>3</v>
      </c>
      <c r="F3" s="10"/>
    </row>
    <row r="4" s="1" customFormat="1" ht="21" customHeight="1" spans="1:7">
      <c r="A4" s="72" t="s">
        <v>86</v>
      </c>
      <c r="B4" s="73"/>
      <c r="C4" s="74"/>
      <c r="D4" s="75" t="s">
        <v>87</v>
      </c>
      <c r="E4" s="76" t="s">
        <v>88</v>
      </c>
      <c r="F4" s="76" t="s">
        <v>89</v>
      </c>
    </row>
    <row r="5" s="1" customFormat="1" ht="21" customHeight="1" spans="1:7">
      <c r="A5" s="11" t="s">
        <v>90</v>
      </c>
      <c r="B5" s="11" t="s">
        <v>91</v>
      </c>
      <c r="C5" s="11" t="s">
        <v>92</v>
      </c>
      <c r="D5" s="77"/>
      <c r="E5" s="78"/>
      <c r="F5" s="78"/>
    </row>
    <row r="6" s="1" customFormat="1" ht="27" customHeight="1" spans="1:7">
      <c r="A6" s="13"/>
      <c r="B6" s="13"/>
      <c r="C6" s="13"/>
      <c r="D6" s="11" t="s">
        <v>93</v>
      </c>
      <c r="E6" s="14">
        <f>E7+E27+E31+E33+E35+E38+E49+E53+E51</f>
        <v>10412</v>
      </c>
      <c r="F6" s="15"/>
      <c r="G6" s="79"/>
    </row>
    <row r="7" s="1" customFormat="1" ht="27" customHeight="1" spans="1:7">
      <c r="A7" s="80" t="s">
        <v>94</v>
      </c>
      <c r="B7" s="80"/>
      <c r="C7" s="80"/>
      <c r="D7" s="81" t="s">
        <v>95</v>
      </c>
      <c r="E7" s="82">
        <f>SUM(E8:E26)</f>
        <v>470.06</v>
      </c>
      <c r="F7" s="83"/>
    </row>
    <row r="8" s="1" customFormat="1" ht="27" customHeight="1" spans="1:7">
      <c r="A8" s="22" t="s">
        <v>94</v>
      </c>
      <c r="B8" s="22" t="s">
        <v>96</v>
      </c>
      <c r="C8" s="22" t="s">
        <v>96</v>
      </c>
      <c r="D8" s="84" t="s">
        <v>97</v>
      </c>
      <c r="E8" s="85">
        <v>-150.2</v>
      </c>
      <c r="F8" s="19"/>
      <c r="G8" s="86"/>
    </row>
    <row r="9" s="1" customFormat="1" ht="27" customHeight="1" spans="1:7">
      <c r="A9" s="22" t="s">
        <v>94</v>
      </c>
      <c r="B9" s="22" t="s">
        <v>96</v>
      </c>
      <c r="C9" s="22" t="s">
        <v>96</v>
      </c>
      <c r="D9" s="84" t="s">
        <v>98</v>
      </c>
      <c r="E9" s="85">
        <v>-5.2</v>
      </c>
      <c r="F9" s="19"/>
      <c r="G9" s="86"/>
    </row>
    <row r="10" s="1" customFormat="1" ht="27" customHeight="1" spans="1:7">
      <c r="A10" s="22" t="s">
        <v>94</v>
      </c>
      <c r="B10" s="22" t="s">
        <v>96</v>
      </c>
      <c r="C10" s="22" t="s">
        <v>99</v>
      </c>
      <c r="D10" s="84" t="s">
        <v>100</v>
      </c>
      <c r="E10" s="85">
        <v>-0.74</v>
      </c>
      <c r="F10" s="19"/>
      <c r="G10" s="86"/>
    </row>
    <row r="11" s="1" customFormat="1" ht="27" customHeight="1" spans="1:7">
      <c r="A11" s="22" t="s">
        <v>94</v>
      </c>
      <c r="B11" s="22" t="s">
        <v>101</v>
      </c>
      <c r="C11" s="22" t="s">
        <v>102</v>
      </c>
      <c r="D11" s="84" t="s">
        <v>103</v>
      </c>
      <c r="E11" s="85">
        <v>-100</v>
      </c>
      <c r="F11" s="19"/>
      <c r="G11" s="86"/>
    </row>
    <row r="12" s="1" customFormat="1" ht="27" customHeight="1" spans="1:7">
      <c r="A12" s="22" t="s">
        <v>94</v>
      </c>
      <c r="B12" s="22" t="s">
        <v>104</v>
      </c>
      <c r="C12" s="22" t="s">
        <v>105</v>
      </c>
      <c r="D12" s="84" t="s">
        <v>106</v>
      </c>
      <c r="E12" s="85">
        <v>-185</v>
      </c>
      <c r="F12" s="19"/>
      <c r="G12" s="86"/>
    </row>
    <row r="13" s="1" customFormat="1" ht="27" customHeight="1" spans="1:7">
      <c r="A13" s="22" t="s">
        <v>94</v>
      </c>
      <c r="B13" s="22" t="s">
        <v>104</v>
      </c>
      <c r="C13" s="22" t="s">
        <v>105</v>
      </c>
      <c r="D13" s="84" t="s">
        <v>107</v>
      </c>
      <c r="E13" s="85">
        <v>-27</v>
      </c>
      <c r="F13" s="19"/>
      <c r="G13" s="86"/>
    </row>
    <row r="14" s="1" customFormat="1" ht="27" customHeight="1" spans="1:7">
      <c r="A14" s="22" t="s">
        <v>94</v>
      </c>
      <c r="B14" s="22" t="s">
        <v>104</v>
      </c>
      <c r="C14" s="22" t="s">
        <v>105</v>
      </c>
      <c r="D14" s="84" t="s">
        <v>108</v>
      </c>
      <c r="E14" s="85">
        <v>-20.1</v>
      </c>
      <c r="F14" s="19"/>
      <c r="G14" s="86"/>
    </row>
    <row r="15" s="1" customFormat="1" ht="27" customHeight="1" spans="1:7">
      <c r="A15" s="22" t="s">
        <v>94</v>
      </c>
      <c r="B15" s="22" t="s">
        <v>104</v>
      </c>
      <c r="C15" s="22" t="s">
        <v>105</v>
      </c>
      <c r="D15" s="84" t="s">
        <v>109</v>
      </c>
      <c r="E15" s="85">
        <v>-36</v>
      </c>
      <c r="F15" s="19"/>
      <c r="G15" s="86"/>
    </row>
    <row r="16" s="1" customFormat="1" ht="27" customHeight="1" spans="1:7">
      <c r="A16" s="22" t="s">
        <v>94</v>
      </c>
      <c r="B16" s="22" t="s">
        <v>110</v>
      </c>
      <c r="C16" s="22" t="s">
        <v>111</v>
      </c>
      <c r="D16" s="84" t="s">
        <v>112</v>
      </c>
      <c r="E16" s="85">
        <v>-19</v>
      </c>
      <c r="F16" s="19"/>
      <c r="G16" s="86"/>
    </row>
    <row r="17" s="1" customFormat="1" ht="27" customHeight="1" spans="1:7">
      <c r="A17" s="22" t="s">
        <v>94</v>
      </c>
      <c r="B17" s="22" t="s">
        <v>113</v>
      </c>
      <c r="C17" s="22" t="s">
        <v>111</v>
      </c>
      <c r="D17" s="84" t="s">
        <v>114</v>
      </c>
      <c r="E17" s="85">
        <v>-30</v>
      </c>
      <c r="F17" s="19"/>
      <c r="G17" s="86"/>
    </row>
    <row r="18" s="1" customFormat="1" ht="27" customHeight="1" spans="1:7">
      <c r="A18" s="22" t="s">
        <v>94</v>
      </c>
      <c r="B18" s="22" t="s">
        <v>115</v>
      </c>
      <c r="C18" s="22" t="s">
        <v>111</v>
      </c>
      <c r="D18" s="84" t="s">
        <v>116</v>
      </c>
      <c r="E18" s="85">
        <v>-29</v>
      </c>
      <c r="F18" s="19"/>
      <c r="G18" s="86"/>
    </row>
    <row r="19" s="1" customFormat="1" ht="27" customHeight="1" spans="1:7">
      <c r="A19" s="22" t="s">
        <v>94</v>
      </c>
      <c r="B19" s="22" t="s">
        <v>96</v>
      </c>
      <c r="C19" s="22" t="s">
        <v>99</v>
      </c>
      <c r="D19" s="84" t="s">
        <v>117</v>
      </c>
      <c r="E19" s="87">
        <v>359</v>
      </c>
      <c r="F19" s="19"/>
      <c r="G19" s="86"/>
    </row>
    <row r="20" s="1" customFormat="1" ht="27" customHeight="1" spans="1:7">
      <c r="A20" s="22" t="s">
        <v>94</v>
      </c>
      <c r="B20" s="22" t="s">
        <v>96</v>
      </c>
      <c r="C20" s="22" t="s">
        <v>99</v>
      </c>
      <c r="D20" s="84" t="s">
        <v>118</v>
      </c>
      <c r="E20" s="87">
        <v>60</v>
      </c>
      <c r="F20" s="19"/>
      <c r="G20" s="86"/>
    </row>
    <row r="21" s="1" customFormat="1" ht="27" customHeight="1" spans="1:7">
      <c r="A21" s="22" t="s">
        <v>94</v>
      </c>
      <c r="B21" s="22" t="s">
        <v>96</v>
      </c>
      <c r="C21" s="22" t="s">
        <v>96</v>
      </c>
      <c r="D21" s="84" t="s">
        <v>119</v>
      </c>
      <c r="E21" s="87">
        <v>10.5</v>
      </c>
      <c r="F21" s="19"/>
      <c r="G21" s="86"/>
    </row>
    <row r="22" s="1" customFormat="1" ht="27" customHeight="1" spans="1:7">
      <c r="A22" s="22" t="s">
        <v>94</v>
      </c>
      <c r="B22" s="22" t="s">
        <v>96</v>
      </c>
      <c r="C22" s="22" t="s">
        <v>96</v>
      </c>
      <c r="D22" s="84" t="s">
        <v>120</v>
      </c>
      <c r="E22" s="87">
        <v>28</v>
      </c>
      <c r="F22" s="19"/>
      <c r="G22" s="86"/>
    </row>
    <row r="23" s="1" customFormat="1" ht="27" customHeight="1" spans="1:7">
      <c r="A23" s="22" t="s">
        <v>94</v>
      </c>
      <c r="B23" s="22" t="s">
        <v>121</v>
      </c>
      <c r="C23" s="22" t="s">
        <v>111</v>
      </c>
      <c r="D23" s="84" t="s">
        <v>122</v>
      </c>
      <c r="E23" s="87">
        <v>19</v>
      </c>
      <c r="F23" s="19"/>
      <c r="G23" s="86"/>
    </row>
    <row r="24" s="1" customFormat="1" ht="27" customHeight="1" spans="1:7">
      <c r="A24" s="22" t="s">
        <v>94</v>
      </c>
      <c r="B24" s="22" t="s">
        <v>105</v>
      </c>
      <c r="C24" s="22" t="s">
        <v>111</v>
      </c>
      <c r="D24" s="88" t="s">
        <v>123</v>
      </c>
      <c r="E24" s="26">
        <v>95</v>
      </c>
      <c r="F24" s="19"/>
      <c r="G24" s="86"/>
    </row>
    <row r="25" s="1" customFormat="1" ht="27" customHeight="1" spans="1:7">
      <c r="A25" s="22" t="s">
        <v>94</v>
      </c>
      <c r="B25" s="22" t="s">
        <v>115</v>
      </c>
      <c r="C25" s="22" t="s">
        <v>111</v>
      </c>
      <c r="D25" s="84" t="s">
        <v>124</v>
      </c>
      <c r="E25" s="87">
        <v>0.8</v>
      </c>
      <c r="F25" s="19"/>
      <c r="G25" s="86"/>
    </row>
    <row r="26" s="1" customFormat="1" ht="27" customHeight="1" spans="1:7">
      <c r="A26" s="22" t="s">
        <v>94</v>
      </c>
      <c r="B26" s="22" t="s">
        <v>125</v>
      </c>
      <c r="C26" s="22" t="s">
        <v>99</v>
      </c>
      <c r="D26" s="84" t="s">
        <v>126</v>
      </c>
      <c r="E26" s="87">
        <v>500</v>
      </c>
      <c r="F26" s="19"/>
      <c r="G26" s="86"/>
    </row>
    <row r="27" s="1" customFormat="1" ht="27" customHeight="1" spans="1:7">
      <c r="A27" s="80" t="s">
        <v>127</v>
      </c>
      <c r="B27" s="80"/>
      <c r="C27" s="80"/>
      <c r="D27" s="89" t="s">
        <v>128</v>
      </c>
      <c r="E27" s="82">
        <v>-74.5</v>
      </c>
      <c r="F27" s="80"/>
      <c r="G27" s="79"/>
    </row>
    <row r="28" s="1" customFormat="1" ht="27" customHeight="1" spans="1:7">
      <c r="A28" s="22" t="s">
        <v>127</v>
      </c>
      <c r="B28" s="22" t="s">
        <v>111</v>
      </c>
      <c r="C28" s="22" t="s">
        <v>111</v>
      </c>
      <c r="D28" s="27" t="s">
        <v>129</v>
      </c>
      <c r="E28" s="85">
        <v>-32</v>
      </c>
      <c r="F28" s="19"/>
      <c r="G28" s="79"/>
    </row>
    <row r="29" s="1" customFormat="1" ht="27" customHeight="1" spans="1:7">
      <c r="A29" s="22" t="s">
        <v>127</v>
      </c>
      <c r="B29" s="22" t="s">
        <v>111</v>
      </c>
      <c r="C29" s="22" t="s">
        <v>111</v>
      </c>
      <c r="D29" s="27" t="s">
        <v>130</v>
      </c>
      <c r="E29" s="85">
        <v>-7</v>
      </c>
      <c r="F29" s="19"/>
      <c r="G29" s="79"/>
    </row>
    <row r="30" s="1" customFormat="1" ht="27" customHeight="1" spans="1:7">
      <c r="A30" s="22" t="s">
        <v>127</v>
      </c>
      <c r="B30" s="22" t="s">
        <v>111</v>
      </c>
      <c r="C30" s="22" t="s">
        <v>111</v>
      </c>
      <c r="D30" s="27" t="s">
        <v>131</v>
      </c>
      <c r="E30" s="85">
        <v>-35.5</v>
      </c>
      <c r="F30" s="19"/>
      <c r="G30" s="79"/>
    </row>
    <row r="31" s="1" customFormat="1" ht="27" customHeight="1" spans="1:7">
      <c r="A31" s="80" t="s">
        <v>132</v>
      </c>
      <c r="B31" s="80"/>
      <c r="C31" s="80"/>
      <c r="D31" s="81" t="s">
        <v>133</v>
      </c>
      <c r="E31" s="82">
        <f>SUM(E32:E32)</f>
        <v>-97</v>
      </c>
      <c r="F31" s="90"/>
    </row>
    <row r="32" s="1" customFormat="1" ht="27" customHeight="1" spans="1:7">
      <c r="A32" s="22" t="s">
        <v>132</v>
      </c>
      <c r="B32" s="22" t="s">
        <v>134</v>
      </c>
      <c r="C32" s="22" t="s">
        <v>99</v>
      </c>
      <c r="D32" s="27" t="s">
        <v>135</v>
      </c>
      <c r="E32" s="91">
        <v>-97</v>
      </c>
      <c r="F32" s="25"/>
      <c r="G32" s="79"/>
    </row>
    <row r="33" s="1" customFormat="1" ht="27" customHeight="1" spans="1:7">
      <c r="A33" s="80" t="s">
        <v>136</v>
      </c>
      <c r="B33" s="80"/>
      <c r="C33" s="80"/>
      <c r="D33" s="81" t="s">
        <v>137</v>
      </c>
      <c r="E33" s="82">
        <f>SUM(E34:E34)</f>
        <v>-20</v>
      </c>
      <c r="F33" s="83"/>
    </row>
    <row r="34" s="1" customFormat="1" ht="27" customHeight="1" spans="1:7">
      <c r="A34" s="22" t="s">
        <v>136</v>
      </c>
      <c r="B34" s="22" t="s">
        <v>111</v>
      </c>
      <c r="C34" s="22" t="s">
        <v>102</v>
      </c>
      <c r="D34" s="27" t="s">
        <v>138</v>
      </c>
      <c r="E34" s="91">
        <v>-20</v>
      </c>
      <c r="F34" s="92"/>
      <c r="G34" s="79"/>
    </row>
    <row r="35" s="1" customFormat="1" ht="27" customHeight="1" spans="1:7">
      <c r="A35" s="80" t="s">
        <v>139</v>
      </c>
      <c r="B35" s="93"/>
      <c r="C35" s="93"/>
      <c r="D35" s="94" t="s">
        <v>140</v>
      </c>
      <c r="E35" s="82">
        <f>SUM(E36:E37)</f>
        <v>-107</v>
      </c>
      <c r="F35" s="95"/>
    </row>
    <row r="36" s="1" customFormat="1" ht="27" customHeight="1" spans="1:7">
      <c r="A36" s="22" t="s">
        <v>139</v>
      </c>
      <c r="B36" s="22" t="s">
        <v>96</v>
      </c>
      <c r="C36" s="22" t="s">
        <v>134</v>
      </c>
      <c r="D36" s="23" t="s">
        <v>141</v>
      </c>
      <c r="E36" s="91">
        <v>-40.6</v>
      </c>
      <c r="F36" s="19"/>
    </row>
    <row r="37" s="1" customFormat="1" ht="27" customHeight="1" spans="1:7">
      <c r="A37" s="22" t="s">
        <v>139</v>
      </c>
      <c r="B37" s="22" t="s">
        <v>96</v>
      </c>
      <c r="C37" s="22" t="s">
        <v>134</v>
      </c>
      <c r="D37" s="23" t="s">
        <v>142</v>
      </c>
      <c r="E37" s="91">
        <v>-66.4</v>
      </c>
      <c r="F37" s="19"/>
    </row>
    <row r="38" s="1" customFormat="1" ht="27" customHeight="1" spans="1:7">
      <c r="A38" s="80" t="s">
        <v>143</v>
      </c>
      <c r="B38" s="80"/>
      <c r="C38" s="80"/>
      <c r="D38" s="81" t="s">
        <v>144</v>
      </c>
      <c r="E38" s="82">
        <f>SUM(E39:E48)</f>
        <v>-173.2</v>
      </c>
      <c r="F38" s="95"/>
    </row>
    <row r="39" s="1" customFormat="1" ht="27" customHeight="1" spans="1:7">
      <c r="A39" s="22" t="s">
        <v>143</v>
      </c>
      <c r="B39" s="22" t="s">
        <v>134</v>
      </c>
      <c r="C39" s="22" t="s">
        <v>145</v>
      </c>
      <c r="D39" s="27" t="s">
        <v>146</v>
      </c>
      <c r="E39" s="91">
        <v>-8</v>
      </c>
      <c r="F39" s="92"/>
      <c r="G39" s="79"/>
    </row>
    <row r="40" s="1" customFormat="1" ht="27" customHeight="1" spans="1:7">
      <c r="A40" s="22" t="s">
        <v>143</v>
      </c>
      <c r="B40" s="22" t="s">
        <v>134</v>
      </c>
      <c r="C40" s="22" t="s">
        <v>145</v>
      </c>
      <c r="D40" s="27" t="s">
        <v>129</v>
      </c>
      <c r="E40" s="91">
        <v>-10</v>
      </c>
      <c r="F40" s="92"/>
    </row>
    <row r="41" s="1" customFormat="1" ht="27" customHeight="1" spans="1:7">
      <c r="A41" s="22" t="s">
        <v>143</v>
      </c>
      <c r="B41" s="22" t="s">
        <v>134</v>
      </c>
      <c r="C41" s="22" t="s">
        <v>99</v>
      </c>
      <c r="D41" s="27" t="s">
        <v>147</v>
      </c>
      <c r="E41" s="91">
        <v>-7.6</v>
      </c>
      <c r="F41" s="92"/>
    </row>
    <row r="42" s="1" customFormat="1" ht="27" customHeight="1" spans="1:7">
      <c r="A42" s="22" t="s">
        <v>143</v>
      </c>
      <c r="B42" s="22" t="s">
        <v>96</v>
      </c>
      <c r="C42" s="22" t="s">
        <v>99</v>
      </c>
      <c r="D42" s="27" t="s">
        <v>148</v>
      </c>
      <c r="E42" s="91">
        <v>-100</v>
      </c>
      <c r="F42" s="92"/>
    </row>
    <row r="43" s="1" customFormat="1" ht="27" customHeight="1" spans="1:7">
      <c r="A43" s="22" t="s">
        <v>143</v>
      </c>
      <c r="B43" s="22" t="s">
        <v>96</v>
      </c>
      <c r="C43" s="22" t="s">
        <v>99</v>
      </c>
      <c r="D43" s="27" t="s">
        <v>149</v>
      </c>
      <c r="E43" s="91">
        <v>-100</v>
      </c>
      <c r="F43" s="92"/>
    </row>
    <row r="44" s="1" customFormat="1" ht="27" customHeight="1" spans="1:7">
      <c r="A44" s="22" t="s">
        <v>143</v>
      </c>
      <c r="B44" s="22" t="s">
        <v>96</v>
      </c>
      <c r="C44" s="22" t="s">
        <v>99</v>
      </c>
      <c r="D44" s="27" t="s">
        <v>150</v>
      </c>
      <c r="E44" s="91">
        <v>-1414</v>
      </c>
      <c r="F44" s="92"/>
    </row>
    <row r="45" s="1" customFormat="1" ht="27" customHeight="1" spans="1:7">
      <c r="A45" s="22" t="s">
        <v>143</v>
      </c>
      <c r="B45" s="22" t="s">
        <v>96</v>
      </c>
      <c r="C45" s="22" t="s">
        <v>99</v>
      </c>
      <c r="D45" s="27" t="s">
        <v>151</v>
      </c>
      <c r="E45" s="91">
        <v>-217</v>
      </c>
      <c r="F45" s="92"/>
    </row>
    <row r="46" s="1" customFormat="1" ht="27" customHeight="1" spans="1:7">
      <c r="A46" s="22" t="s">
        <v>143</v>
      </c>
      <c r="B46" s="22" t="s">
        <v>96</v>
      </c>
      <c r="C46" s="22" t="s">
        <v>99</v>
      </c>
      <c r="D46" s="27" t="s">
        <v>152</v>
      </c>
      <c r="E46" s="26">
        <f>1442+66.4</f>
        <v>1508.4</v>
      </c>
      <c r="F46" s="92"/>
    </row>
    <row r="47" s="1" customFormat="1" ht="39" customHeight="1" spans="1:7">
      <c r="A47" s="22" t="s">
        <v>143</v>
      </c>
      <c r="B47" s="22" t="s">
        <v>96</v>
      </c>
      <c r="C47" s="22" t="s">
        <v>99</v>
      </c>
      <c r="D47" s="27" t="s">
        <v>153</v>
      </c>
      <c r="E47" s="26">
        <v>15</v>
      </c>
      <c r="F47" s="92"/>
    </row>
    <row r="48" s="1" customFormat="1" ht="36" customHeight="1" spans="1:7">
      <c r="A48" s="22" t="s">
        <v>143</v>
      </c>
      <c r="B48" s="22" t="s">
        <v>96</v>
      </c>
      <c r="C48" s="22" t="s">
        <v>99</v>
      </c>
      <c r="D48" s="27" t="s">
        <v>154</v>
      </c>
      <c r="E48" s="26">
        <v>160</v>
      </c>
      <c r="F48" s="92"/>
    </row>
    <row r="49" s="1" customFormat="1" ht="27" customHeight="1" spans="1:6">
      <c r="A49" s="80" t="s">
        <v>155</v>
      </c>
      <c r="B49" s="80"/>
      <c r="C49" s="80"/>
      <c r="D49" s="96" t="s">
        <v>156</v>
      </c>
      <c r="E49" s="82">
        <v>-4</v>
      </c>
      <c r="F49" s="80"/>
    </row>
    <row r="50" s="1" customFormat="1" ht="27" customHeight="1" spans="1:6">
      <c r="A50" s="22" t="s">
        <v>155</v>
      </c>
      <c r="B50" s="22" t="s">
        <v>111</v>
      </c>
      <c r="C50" s="22" t="s">
        <v>111</v>
      </c>
      <c r="D50" s="27" t="s">
        <v>157</v>
      </c>
      <c r="E50" s="91">
        <v>-4</v>
      </c>
      <c r="F50" s="19"/>
    </row>
    <row r="51" ht="21" customHeight="1" spans="1:6">
      <c r="A51" s="80" t="s">
        <v>158</v>
      </c>
      <c r="B51" s="80"/>
      <c r="C51" s="80"/>
      <c r="D51" s="96" t="s">
        <v>159</v>
      </c>
      <c r="E51" s="80" t="s">
        <v>160</v>
      </c>
      <c r="F51" s="97"/>
    </row>
    <row r="52" ht="33" customHeight="1" spans="1:6">
      <c r="A52" s="22" t="s">
        <v>158</v>
      </c>
      <c r="B52" s="22" t="s">
        <v>96</v>
      </c>
      <c r="C52" s="22" t="s">
        <v>134</v>
      </c>
      <c r="D52" s="23" t="s">
        <v>71</v>
      </c>
      <c r="E52" s="11">
        <v>10412</v>
      </c>
      <c r="F52" s="23" t="s">
        <v>161</v>
      </c>
    </row>
    <row r="53" s="2" customFormat="1" ht="27" customHeight="1" spans="1:6">
      <c r="A53" s="80" t="s">
        <v>162</v>
      </c>
      <c r="B53" s="80"/>
      <c r="C53" s="80"/>
      <c r="D53" s="96" t="s">
        <v>163</v>
      </c>
      <c r="E53" s="80" t="s">
        <v>164</v>
      </c>
      <c r="F53" s="97"/>
    </row>
    <row r="54" s="2" customFormat="1" ht="27" customHeight="1" spans="1:6">
      <c r="A54" s="22">
        <v>232</v>
      </c>
      <c r="B54" s="22" t="s">
        <v>96</v>
      </c>
      <c r="C54" s="22" t="s">
        <v>134</v>
      </c>
      <c r="D54" s="23" t="s">
        <v>165</v>
      </c>
      <c r="E54" s="11">
        <v>5.64</v>
      </c>
      <c r="F54" s="29"/>
    </row>
  </sheetData>
  <mergeCells count="7">
    <mergeCell ref="A1:C1"/>
    <mergeCell ref="A2:F2"/>
    <mergeCell ref="E3:F3"/>
    <mergeCell ref="A4:C4"/>
    <mergeCell ref="D4:D5"/>
    <mergeCell ref="E4:E5"/>
    <mergeCell ref="F4:F5"/>
  </mergeCells>
  <pageMargins left="0.751388888888889" right="0.354166666666667" top="0.354166666666667" bottom="0.393055555555556" header="0.314583333333333" footer="0.2361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17"/>
  <sheetViews>
    <sheetView showZeros="0" tabSelected="1" view="pageBreakPreview" zoomScaleNormal="100" workbookViewId="0">
      <selection activeCell="H1" sqref="H1"/>
    </sheetView>
  </sheetViews>
  <sheetFormatPr defaultColWidth="10.5" defaultRowHeight="24.95" customHeight="1" outlineLevelCol="4"/>
  <cols>
    <col min="1" max="1" width="52" style="54" customWidth="1"/>
    <col min="2" max="2" width="17.3333333333333" style="54" customWidth="1"/>
    <col min="3" max="3" width="16.8333333333333" style="54" customWidth="1"/>
    <col min="4" max="4" width="20.8333333333333" style="54" customWidth="1"/>
    <col min="5" max="255" width="10.5" style="54"/>
    <col min="256" max="256" width="39.6666666666667" style="54" customWidth="1"/>
    <col min="257" max="259" width="16.1666666666667" style="54" customWidth="1"/>
    <col min="260" max="260" width="21.8333333333333" style="54" customWidth="1"/>
    <col min="261" max="511" width="10.5" style="54"/>
    <col min="512" max="512" width="39.6666666666667" style="54" customWidth="1"/>
    <col min="513" max="515" width="16.1666666666667" style="54" customWidth="1"/>
    <col min="516" max="516" width="21.8333333333333" style="54" customWidth="1"/>
    <col min="517" max="767" width="10.5" style="54"/>
    <col min="768" max="768" width="39.6666666666667" style="54" customWidth="1"/>
    <col min="769" max="771" width="16.1666666666667" style="54" customWidth="1"/>
    <col min="772" max="772" width="21.8333333333333" style="54" customWidth="1"/>
    <col min="773" max="1023" width="10.5" style="54"/>
    <col min="1024" max="1024" width="39.6666666666667" style="54" customWidth="1"/>
    <col min="1025" max="1027" width="16.1666666666667" style="54" customWidth="1"/>
    <col min="1028" max="1028" width="21.8333333333333" style="54" customWidth="1"/>
    <col min="1029" max="1279" width="10.5" style="54"/>
    <col min="1280" max="1280" width="39.6666666666667" style="54" customWidth="1"/>
    <col min="1281" max="1283" width="16.1666666666667" style="54" customWidth="1"/>
    <col min="1284" max="1284" width="21.8333333333333" style="54" customWidth="1"/>
    <col min="1285" max="1535" width="10.5" style="54"/>
    <col min="1536" max="1536" width="39.6666666666667" style="54" customWidth="1"/>
    <col min="1537" max="1539" width="16.1666666666667" style="54" customWidth="1"/>
    <col min="1540" max="1540" width="21.8333333333333" style="54" customWidth="1"/>
    <col min="1541" max="1791" width="10.5" style="54"/>
    <col min="1792" max="1792" width="39.6666666666667" style="54" customWidth="1"/>
    <col min="1793" max="1795" width="16.1666666666667" style="54" customWidth="1"/>
    <col min="1796" max="1796" width="21.8333333333333" style="54" customWidth="1"/>
    <col min="1797" max="2047" width="10.5" style="54"/>
    <col min="2048" max="2048" width="39.6666666666667" style="54" customWidth="1"/>
    <col min="2049" max="2051" width="16.1666666666667" style="54" customWidth="1"/>
    <col min="2052" max="2052" width="21.8333333333333" style="54" customWidth="1"/>
    <col min="2053" max="2303" width="10.5" style="54"/>
    <col min="2304" max="2304" width="39.6666666666667" style="54" customWidth="1"/>
    <col min="2305" max="2307" width="16.1666666666667" style="54" customWidth="1"/>
    <col min="2308" max="2308" width="21.8333333333333" style="54" customWidth="1"/>
    <col min="2309" max="2559" width="10.5" style="54"/>
    <col min="2560" max="2560" width="39.6666666666667" style="54" customWidth="1"/>
    <col min="2561" max="2563" width="16.1666666666667" style="54" customWidth="1"/>
    <col min="2564" max="2564" width="21.8333333333333" style="54" customWidth="1"/>
    <col min="2565" max="2815" width="10.5" style="54"/>
    <col min="2816" max="2816" width="39.6666666666667" style="54" customWidth="1"/>
    <col min="2817" max="2819" width="16.1666666666667" style="54" customWidth="1"/>
    <col min="2820" max="2820" width="21.8333333333333" style="54" customWidth="1"/>
    <col min="2821" max="3071" width="10.5" style="54"/>
    <col min="3072" max="3072" width="39.6666666666667" style="54" customWidth="1"/>
    <col min="3073" max="3075" width="16.1666666666667" style="54" customWidth="1"/>
    <col min="3076" max="3076" width="21.8333333333333" style="54" customWidth="1"/>
    <col min="3077" max="3327" width="10.5" style="54"/>
    <col min="3328" max="3328" width="39.6666666666667" style="54" customWidth="1"/>
    <col min="3329" max="3331" width="16.1666666666667" style="54" customWidth="1"/>
    <col min="3332" max="3332" width="21.8333333333333" style="54" customWidth="1"/>
    <col min="3333" max="3583" width="10.5" style="54"/>
    <col min="3584" max="3584" width="39.6666666666667" style="54" customWidth="1"/>
    <col min="3585" max="3587" width="16.1666666666667" style="54" customWidth="1"/>
    <col min="3588" max="3588" width="21.8333333333333" style="54" customWidth="1"/>
    <col min="3589" max="3839" width="10.5" style="54"/>
    <col min="3840" max="3840" width="39.6666666666667" style="54" customWidth="1"/>
    <col min="3841" max="3843" width="16.1666666666667" style="54" customWidth="1"/>
    <col min="3844" max="3844" width="21.8333333333333" style="54" customWidth="1"/>
    <col min="3845" max="4095" width="10.5" style="54"/>
    <col min="4096" max="4096" width="39.6666666666667" style="54" customWidth="1"/>
    <col min="4097" max="4099" width="16.1666666666667" style="54" customWidth="1"/>
    <col min="4100" max="4100" width="21.8333333333333" style="54" customWidth="1"/>
    <col min="4101" max="4351" width="10.5" style="54"/>
    <col min="4352" max="4352" width="39.6666666666667" style="54" customWidth="1"/>
    <col min="4353" max="4355" width="16.1666666666667" style="54" customWidth="1"/>
    <col min="4356" max="4356" width="21.8333333333333" style="54" customWidth="1"/>
    <col min="4357" max="4607" width="10.5" style="54"/>
    <col min="4608" max="4608" width="39.6666666666667" style="54" customWidth="1"/>
    <col min="4609" max="4611" width="16.1666666666667" style="54" customWidth="1"/>
    <col min="4612" max="4612" width="21.8333333333333" style="54" customWidth="1"/>
    <col min="4613" max="4863" width="10.5" style="54"/>
    <col min="4864" max="4864" width="39.6666666666667" style="54" customWidth="1"/>
    <col min="4865" max="4867" width="16.1666666666667" style="54" customWidth="1"/>
    <col min="4868" max="4868" width="21.8333333333333" style="54" customWidth="1"/>
    <col min="4869" max="5119" width="10.5" style="54"/>
    <col min="5120" max="5120" width="39.6666666666667" style="54" customWidth="1"/>
    <col min="5121" max="5123" width="16.1666666666667" style="54" customWidth="1"/>
    <col min="5124" max="5124" width="21.8333333333333" style="54" customWidth="1"/>
    <col min="5125" max="5375" width="10.5" style="54"/>
    <col min="5376" max="5376" width="39.6666666666667" style="54" customWidth="1"/>
    <col min="5377" max="5379" width="16.1666666666667" style="54" customWidth="1"/>
    <col min="5380" max="5380" width="21.8333333333333" style="54" customWidth="1"/>
    <col min="5381" max="5631" width="10.5" style="54"/>
    <col min="5632" max="5632" width="39.6666666666667" style="54" customWidth="1"/>
    <col min="5633" max="5635" width="16.1666666666667" style="54" customWidth="1"/>
    <col min="5636" max="5636" width="21.8333333333333" style="54" customWidth="1"/>
    <col min="5637" max="5887" width="10.5" style="54"/>
    <col min="5888" max="5888" width="39.6666666666667" style="54" customWidth="1"/>
    <col min="5889" max="5891" width="16.1666666666667" style="54" customWidth="1"/>
    <col min="5892" max="5892" width="21.8333333333333" style="54" customWidth="1"/>
    <col min="5893" max="6143" width="10.5" style="54"/>
    <col min="6144" max="6144" width="39.6666666666667" style="54" customWidth="1"/>
    <col min="6145" max="6147" width="16.1666666666667" style="54" customWidth="1"/>
    <col min="6148" max="6148" width="21.8333333333333" style="54" customWidth="1"/>
    <col min="6149" max="6399" width="10.5" style="54"/>
    <col min="6400" max="6400" width="39.6666666666667" style="54" customWidth="1"/>
    <col min="6401" max="6403" width="16.1666666666667" style="54" customWidth="1"/>
    <col min="6404" max="6404" width="21.8333333333333" style="54" customWidth="1"/>
    <col min="6405" max="6655" width="10.5" style="54"/>
    <col min="6656" max="6656" width="39.6666666666667" style="54" customWidth="1"/>
    <col min="6657" max="6659" width="16.1666666666667" style="54" customWidth="1"/>
    <col min="6660" max="6660" width="21.8333333333333" style="54" customWidth="1"/>
    <col min="6661" max="6911" width="10.5" style="54"/>
    <col min="6912" max="6912" width="39.6666666666667" style="54" customWidth="1"/>
    <col min="6913" max="6915" width="16.1666666666667" style="54" customWidth="1"/>
    <col min="6916" max="6916" width="21.8333333333333" style="54" customWidth="1"/>
    <col min="6917" max="7167" width="10.5" style="54"/>
    <col min="7168" max="7168" width="39.6666666666667" style="54" customWidth="1"/>
    <col min="7169" max="7171" width="16.1666666666667" style="54" customWidth="1"/>
    <col min="7172" max="7172" width="21.8333333333333" style="54" customWidth="1"/>
    <col min="7173" max="7423" width="10.5" style="54"/>
    <col min="7424" max="7424" width="39.6666666666667" style="54" customWidth="1"/>
    <col min="7425" max="7427" width="16.1666666666667" style="54" customWidth="1"/>
    <col min="7428" max="7428" width="21.8333333333333" style="54" customWidth="1"/>
    <col min="7429" max="7679" width="10.5" style="54"/>
    <col min="7680" max="7680" width="39.6666666666667" style="54" customWidth="1"/>
    <col min="7681" max="7683" width="16.1666666666667" style="54" customWidth="1"/>
    <col min="7684" max="7684" width="21.8333333333333" style="54" customWidth="1"/>
    <col min="7685" max="7935" width="10.5" style="54"/>
    <col min="7936" max="7936" width="39.6666666666667" style="54" customWidth="1"/>
    <col min="7937" max="7939" width="16.1666666666667" style="54" customWidth="1"/>
    <col min="7940" max="7940" width="21.8333333333333" style="54" customWidth="1"/>
    <col min="7941" max="8191" width="10.5" style="54"/>
    <col min="8192" max="8192" width="39.6666666666667" style="54" customWidth="1"/>
    <col min="8193" max="8195" width="16.1666666666667" style="54" customWidth="1"/>
    <col min="8196" max="8196" width="21.8333333333333" style="54" customWidth="1"/>
    <col min="8197" max="8447" width="10.5" style="54"/>
    <col min="8448" max="8448" width="39.6666666666667" style="54" customWidth="1"/>
    <col min="8449" max="8451" width="16.1666666666667" style="54" customWidth="1"/>
    <col min="8452" max="8452" width="21.8333333333333" style="54" customWidth="1"/>
    <col min="8453" max="8703" width="10.5" style="54"/>
    <col min="8704" max="8704" width="39.6666666666667" style="54" customWidth="1"/>
    <col min="8705" max="8707" width="16.1666666666667" style="54" customWidth="1"/>
    <col min="8708" max="8708" width="21.8333333333333" style="54" customWidth="1"/>
    <col min="8709" max="8959" width="10.5" style="54"/>
    <col min="8960" max="8960" width="39.6666666666667" style="54" customWidth="1"/>
    <col min="8961" max="8963" width="16.1666666666667" style="54" customWidth="1"/>
    <col min="8964" max="8964" width="21.8333333333333" style="54" customWidth="1"/>
    <col min="8965" max="9215" width="10.5" style="54"/>
    <col min="9216" max="9216" width="39.6666666666667" style="54" customWidth="1"/>
    <col min="9217" max="9219" width="16.1666666666667" style="54" customWidth="1"/>
    <col min="9220" max="9220" width="21.8333333333333" style="54" customWidth="1"/>
    <col min="9221" max="9471" width="10.5" style="54"/>
    <col min="9472" max="9472" width="39.6666666666667" style="54" customWidth="1"/>
    <col min="9473" max="9475" width="16.1666666666667" style="54" customWidth="1"/>
    <col min="9476" max="9476" width="21.8333333333333" style="54" customWidth="1"/>
    <col min="9477" max="9727" width="10.5" style="54"/>
    <col min="9728" max="9728" width="39.6666666666667" style="54" customWidth="1"/>
    <col min="9729" max="9731" width="16.1666666666667" style="54" customWidth="1"/>
    <col min="9732" max="9732" width="21.8333333333333" style="54" customWidth="1"/>
    <col min="9733" max="9983" width="10.5" style="54"/>
    <col min="9984" max="9984" width="39.6666666666667" style="54" customWidth="1"/>
    <col min="9985" max="9987" width="16.1666666666667" style="54" customWidth="1"/>
    <col min="9988" max="9988" width="21.8333333333333" style="54" customWidth="1"/>
    <col min="9989" max="10239" width="10.5" style="54"/>
    <col min="10240" max="10240" width="39.6666666666667" style="54" customWidth="1"/>
    <col min="10241" max="10243" width="16.1666666666667" style="54" customWidth="1"/>
    <col min="10244" max="10244" width="21.8333333333333" style="54" customWidth="1"/>
    <col min="10245" max="10495" width="10.5" style="54"/>
    <col min="10496" max="10496" width="39.6666666666667" style="54" customWidth="1"/>
    <col min="10497" max="10499" width="16.1666666666667" style="54" customWidth="1"/>
    <col min="10500" max="10500" width="21.8333333333333" style="54" customWidth="1"/>
    <col min="10501" max="10751" width="10.5" style="54"/>
    <col min="10752" max="10752" width="39.6666666666667" style="54" customWidth="1"/>
    <col min="10753" max="10755" width="16.1666666666667" style="54" customWidth="1"/>
    <col min="10756" max="10756" width="21.8333333333333" style="54" customWidth="1"/>
    <col min="10757" max="11007" width="10.5" style="54"/>
    <col min="11008" max="11008" width="39.6666666666667" style="54" customWidth="1"/>
    <col min="11009" max="11011" width="16.1666666666667" style="54" customWidth="1"/>
    <col min="11012" max="11012" width="21.8333333333333" style="54" customWidth="1"/>
    <col min="11013" max="11263" width="10.5" style="54"/>
    <col min="11264" max="11264" width="39.6666666666667" style="54" customWidth="1"/>
    <col min="11265" max="11267" width="16.1666666666667" style="54" customWidth="1"/>
    <col min="11268" max="11268" width="21.8333333333333" style="54" customWidth="1"/>
    <col min="11269" max="11519" width="10.5" style="54"/>
    <col min="11520" max="11520" width="39.6666666666667" style="54" customWidth="1"/>
    <col min="11521" max="11523" width="16.1666666666667" style="54" customWidth="1"/>
    <col min="11524" max="11524" width="21.8333333333333" style="54" customWidth="1"/>
    <col min="11525" max="11775" width="10.5" style="54"/>
    <col min="11776" max="11776" width="39.6666666666667" style="54" customWidth="1"/>
    <col min="11777" max="11779" width="16.1666666666667" style="54" customWidth="1"/>
    <col min="11780" max="11780" width="21.8333333333333" style="54" customWidth="1"/>
    <col min="11781" max="12031" width="10.5" style="54"/>
    <col min="12032" max="12032" width="39.6666666666667" style="54" customWidth="1"/>
    <col min="12033" max="12035" width="16.1666666666667" style="54" customWidth="1"/>
    <col min="12036" max="12036" width="21.8333333333333" style="54" customWidth="1"/>
    <col min="12037" max="12287" width="10.5" style="54"/>
    <col min="12288" max="12288" width="39.6666666666667" style="54" customWidth="1"/>
    <col min="12289" max="12291" width="16.1666666666667" style="54" customWidth="1"/>
    <col min="12292" max="12292" width="21.8333333333333" style="54" customWidth="1"/>
    <col min="12293" max="12543" width="10.5" style="54"/>
    <col min="12544" max="12544" width="39.6666666666667" style="54" customWidth="1"/>
    <col min="12545" max="12547" width="16.1666666666667" style="54" customWidth="1"/>
    <col min="12548" max="12548" width="21.8333333333333" style="54" customWidth="1"/>
    <col min="12549" max="12799" width="10.5" style="54"/>
    <col min="12800" max="12800" width="39.6666666666667" style="54" customWidth="1"/>
    <col min="12801" max="12803" width="16.1666666666667" style="54" customWidth="1"/>
    <col min="12804" max="12804" width="21.8333333333333" style="54" customWidth="1"/>
    <col min="12805" max="13055" width="10.5" style="54"/>
    <col min="13056" max="13056" width="39.6666666666667" style="54" customWidth="1"/>
    <col min="13057" max="13059" width="16.1666666666667" style="54" customWidth="1"/>
    <col min="13060" max="13060" width="21.8333333333333" style="54" customWidth="1"/>
    <col min="13061" max="13311" width="10.5" style="54"/>
    <col min="13312" max="13312" width="39.6666666666667" style="54" customWidth="1"/>
    <col min="13313" max="13315" width="16.1666666666667" style="54" customWidth="1"/>
    <col min="13316" max="13316" width="21.8333333333333" style="54" customWidth="1"/>
    <col min="13317" max="13567" width="10.5" style="54"/>
    <col min="13568" max="13568" width="39.6666666666667" style="54" customWidth="1"/>
    <col min="13569" max="13571" width="16.1666666666667" style="54" customWidth="1"/>
    <col min="13572" max="13572" width="21.8333333333333" style="54" customWidth="1"/>
    <col min="13573" max="13823" width="10.5" style="54"/>
    <col min="13824" max="13824" width="39.6666666666667" style="54" customWidth="1"/>
    <col min="13825" max="13827" width="16.1666666666667" style="54" customWidth="1"/>
    <col min="13828" max="13828" width="21.8333333333333" style="54" customWidth="1"/>
    <col min="13829" max="14079" width="10.5" style="54"/>
    <col min="14080" max="14080" width="39.6666666666667" style="54" customWidth="1"/>
    <col min="14081" max="14083" width="16.1666666666667" style="54" customWidth="1"/>
    <col min="14084" max="14084" width="21.8333333333333" style="54" customWidth="1"/>
    <col min="14085" max="14335" width="10.5" style="54"/>
    <col min="14336" max="14336" width="39.6666666666667" style="54" customWidth="1"/>
    <col min="14337" max="14339" width="16.1666666666667" style="54" customWidth="1"/>
    <col min="14340" max="14340" width="21.8333333333333" style="54" customWidth="1"/>
    <col min="14341" max="14591" width="10.5" style="54"/>
    <col min="14592" max="14592" width="39.6666666666667" style="54" customWidth="1"/>
    <col min="14593" max="14595" width="16.1666666666667" style="54" customWidth="1"/>
    <col min="14596" max="14596" width="21.8333333333333" style="54" customWidth="1"/>
    <col min="14597" max="14847" width="10.5" style="54"/>
    <col min="14848" max="14848" width="39.6666666666667" style="54" customWidth="1"/>
    <col min="14849" max="14851" width="16.1666666666667" style="54" customWidth="1"/>
    <col min="14852" max="14852" width="21.8333333333333" style="54" customWidth="1"/>
    <col min="14853" max="15103" width="10.5" style="54"/>
    <col min="15104" max="15104" width="39.6666666666667" style="54" customWidth="1"/>
    <col min="15105" max="15107" width="16.1666666666667" style="54" customWidth="1"/>
    <col min="15108" max="15108" width="21.8333333333333" style="54" customWidth="1"/>
    <col min="15109" max="15359" width="10.5" style="54"/>
    <col min="15360" max="15360" width="39.6666666666667" style="54" customWidth="1"/>
    <col min="15361" max="15363" width="16.1666666666667" style="54" customWidth="1"/>
    <col min="15364" max="15364" width="21.8333333333333" style="54" customWidth="1"/>
    <col min="15365" max="15615" width="10.5" style="54"/>
    <col min="15616" max="15616" width="39.6666666666667" style="54" customWidth="1"/>
    <col min="15617" max="15619" width="16.1666666666667" style="54" customWidth="1"/>
    <col min="15620" max="15620" width="21.8333333333333" style="54" customWidth="1"/>
    <col min="15621" max="15871" width="10.5" style="54"/>
    <col min="15872" max="15872" width="39.6666666666667" style="54" customWidth="1"/>
    <col min="15873" max="15875" width="16.1666666666667" style="54" customWidth="1"/>
    <col min="15876" max="15876" width="21.8333333333333" style="54" customWidth="1"/>
    <col min="15877" max="16127" width="10.5" style="54"/>
    <col min="16128" max="16128" width="39.6666666666667" style="54" customWidth="1"/>
    <col min="16129" max="16131" width="16.1666666666667" style="54" customWidth="1"/>
    <col min="16132" max="16132" width="21.8333333333333" style="54" customWidth="1"/>
    <col min="16133" max="16384" width="10.5" style="54"/>
  </cols>
  <sheetData>
    <row r="1" customHeight="1" spans="1:5">
      <c r="A1" s="55" t="s">
        <v>166</v>
      </c>
    </row>
    <row r="2" ht="39.95" customHeight="1" spans="1:5">
      <c r="A2" s="56" t="s">
        <v>167</v>
      </c>
      <c r="B2" s="56"/>
      <c r="C2" s="56"/>
      <c r="D2" s="56"/>
    </row>
    <row r="3" customHeight="1" spans="1:5">
      <c r="A3" s="57"/>
      <c r="B3" s="58"/>
      <c r="C3" s="58"/>
      <c r="D3" s="59" t="s">
        <v>168</v>
      </c>
    </row>
    <row r="4" customHeight="1" spans="1:5">
      <c r="A4" s="60" t="s">
        <v>169</v>
      </c>
      <c r="B4" s="61" t="s">
        <v>5</v>
      </c>
      <c r="C4" s="61" t="s">
        <v>6</v>
      </c>
      <c r="D4" s="61" t="s">
        <v>7</v>
      </c>
      <c r="E4" s="62"/>
    </row>
    <row r="5" customHeight="1" spans="1:5">
      <c r="A5" s="63" t="s">
        <v>170</v>
      </c>
      <c r="B5" s="64">
        <v>29117</v>
      </c>
      <c r="C5" s="64">
        <v>9488</v>
      </c>
      <c r="D5" s="64">
        <f>C5-B5</f>
        <v>-19629</v>
      </c>
    </row>
    <row r="6" customHeight="1" spans="1:5">
      <c r="A6" s="63" t="s">
        <v>171</v>
      </c>
      <c r="B6" s="64"/>
      <c r="C6" s="64"/>
      <c r="D6" s="64">
        <f>C6-B6</f>
        <v>0</v>
      </c>
    </row>
    <row r="7" ht="35.1" customHeight="1" spans="1:5">
      <c r="A7" s="63" t="s">
        <v>172</v>
      </c>
      <c r="B7" s="64"/>
      <c r="C7" s="64"/>
      <c r="D7" s="64">
        <f>C7-B7</f>
        <v>0</v>
      </c>
    </row>
    <row r="8" ht="35.1" customHeight="1" spans="1:5">
      <c r="A8" s="65" t="s">
        <v>173</v>
      </c>
      <c r="B8" s="64"/>
      <c r="C8" s="64">
        <v>4940</v>
      </c>
      <c r="D8" s="64">
        <f>C8-B8</f>
        <v>4940</v>
      </c>
    </row>
    <row r="9" customHeight="1" spans="1:5">
      <c r="A9" s="66" t="s">
        <v>174</v>
      </c>
      <c r="B9" s="67">
        <v>29117</v>
      </c>
      <c r="C9" s="67">
        <v>14428</v>
      </c>
      <c r="D9" s="67">
        <f t="shared" ref="D9:D17" si="0">C9-B9</f>
        <v>-14689</v>
      </c>
      <c r="E9" s="68"/>
    </row>
    <row r="10" customHeight="1" spans="1:5">
      <c r="A10" s="69" t="s">
        <v>175</v>
      </c>
      <c r="B10" s="67"/>
      <c r="C10" s="67"/>
      <c r="D10" s="67">
        <f t="shared" si="0"/>
        <v>0</v>
      </c>
    </row>
    <row r="11" customHeight="1" spans="1:5">
      <c r="A11" s="69" t="s">
        <v>176</v>
      </c>
      <c r="B11" s="67">
        <f>SUM(B12:B14)</f>
        <v>0</v>
      </c>
      <c r="C11" s="67">
        <f>SUM(C12:C15)</f>
        <v>67789</v>
      </c>
      <c r="D11" s="67">
        <f t="shared" si="0"/>
        <v>67789</v>
      </c>
    </row>
    <row r="12" customHeight="1" spans="1:5">
      <c r="A12" s="70" t="s">
        <v>177</v>
      </c>
      <c r="B12" s="64"/>
      <c r="C12" s="64"/>
      <c r="D12" s="64">
        <f t="shared" si="0"/>
        <v>0</v>
      </c>
    </row>
    <row r="13" customHeight="1" spans="1:5">
      <c r="A13" s="70" t="s">
        <v>178</v>
      </c>
      <c r="B13" s="64"/>
      <c r="C13" s="64"/>
      <c r="D13" s="64">
        <f t="shared" si="0"/>
        <v>0</v>
      </c>
    </row>
    <row r="14" customHeight="1" spans="1:5">
      <c r="A14" s="70" t="s">
        <v>179</v>
      </c>
      <c r="B14" s="64"/>
      <c r="C14" s="64">
        <v>14689</v>
      </c>
      <c r="D14" s="64">
        <f t="shared" si="0"/>
        <v>14689</v>
      </c>
    </row>
    <row r="15" customHeight="1" spans="1:5">
      <c r="A15" s="70" t="s">
        <v>180</v>
      </c>
      <c r="B15" s="64"/>
      <c r="C15" s="64">
        <f>27200+25900</f>
        <v>53100</v>
      </c>
      <c r="D15" s="64">
        <f t="shared" si="0"/>
        <v>53100</v>
      </c>
    </row>
    <row r="16" customHeight="1" spans="1:5">
      <c r="A16" s="70" t="s">
        <v>181</v>
      </c>
      <c r="B16" s="64"/>
      <c r="C16" s="64"/>
      <c r="D16" s="64">
        <f t="shared" si="0"/>
        <v>0</v>
      </c>
    </row>
    <row r="17" customHeight="1" spans="1:4">
      <c r="A17" s="66" t="s">
        <v>182</v>
      </c>
      <c r="B17" s="71">
        <f>B9+B11</f>
        <v>29117</v>
      </c>
      <c r="C17" s="71">
        <f>C9+C11</f>
        <v>82217</v>
      </c>
      <c r="D17" s="71">
        <f t="shared" si="0"/>
        <v>53100</v>
      </c>
    </row>
  </sheetData>
  <mergeCells count="1">
    <mergeCell ref="A2:D2"/>
  </mergeCells>
  <printOptions horizontalCentered="1"/>
  <pageMargins left="0.590277777777778" right="0.590277777777778" top="0.786805555555556" bottom="0.590277777777778" header="0.314583333333333" footer="0.511805555555556"/>
  <pageSetup paperSize="9" firstPageNumber="4" orientation="portrait" useFirstPageNumber="1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26"/>
  <sheetViews>
    <sheetView showZeros="0" view="pageBreakPreview" zoomScaleNormal="100" workbookViewId="0">
      <selection activeCell="C15" sqref="C15"/>
    </sheetView>
  </sheetViews>
  <sheetFormatPr defaultColWidth="12.1666666666667" defaultRowHeight="24.95" customHeight="1"/>
  <cols>
    <col min="1" max="1" width="58.5" style="34" customWidth="1"/>
    <col min="2" max="3" width="16.6666666666667" style="34" customWidth="1"/>
    <col min="4" max="4" width="15.8333333333333" style="34" customWidth="1"/>
    <col min="5" max="249" width="12.1666666666667" style="34"/>
    <col min="250" max="250" width="39.5" style="34" customWidth="1"/>
    <col min="251" max="251" width="16.3333333333333" style="34" customWidth="1"/>
    <col min="252" max="252" width="16" style="34" customWidth="1"/>
    <col min="253" max="253" width="14.3333333333333" style="34" customWidth="1"/>
    <col min="254" max="254" width="25.5" style="34" customWidth="1"/>
    <col min="255" max="255" width="28.6666666666667" style="34" customWidth="1"/>
    <col min="256" max="505" width="12.1666666666667" style="34"/>
    <col min="506" max="506" width="39.5" style="34" customWidth="1"/>
    <col min="507" max="507" width="16.3333333333333" style="34" customWidth="1"/>
    <col min="508" max="508" width="16" style="34" customWidth="1"/>
    <col min="509" max="509" width="14.3333333333333" style="34" customWidth="1"/>
    <col min="510" max="510" width="25.5" style="34" customWidth="1"/>
    <col min="511" max="511" width="28.6666666666667" style="34" customWidth="1"/>
    <col min="512" max="761" width="12.1666666666667" style="34"/>
    <col min="762" max="762" width="39.5" style="34" customWidth="1"/>
    <col min="763" max="763" width="16.3333333333333" style="34" customWidth="1"/>
    <col min="764" max="764" width="16" style="34" customWidth="1"/>
    <col min="765" max="765" width="14.3333333333333" style="34" customWidth="1"/>
    <col min="766" max="766" width="25.5" style="34" customWidth="1"/>
    <col min="767" max="767" width="28.6666666666667" style="34" customWidth="1"/>
    <col min="768" max="1017" width="12.1666666666667" style="34"/>
    <col min="1018" max="1018" width="39.5" style="34" customWidth="1"/>
    <col min="1019" max="1019" width="16.3333333333333" style="34" customWidth="1"/>
    <col min="1020" max="1020" width="16" style="34" customWidth="1"/>
    <col min="1021" max="1021" width="14.3333333333333" style="34" customWidth="1"/>
    <col min="1022" max="1022" width="25.5" style="34" customWidth="1"/>
    <col min="1023" max="1023" width="28.6666666666667" style="34" customWidth="1"/>
    <col min="1024" max="1273" width="12.1666666666667" style="34"/>
    <col min="1274" max="1274" width="39.5" style="34" customWidth="1"/>
    <col min="1275" max="1275" width="16.3333333333333" style="34" customWidth="1"/>
    <col min="1276" max="1276" width="16" style="34" customWidth="1"/>
    <col min="1277" max="1277" width="14.3333333333333" style="34" customWidth="1"/>
    <col min="1278" max="1278" width="25.5" style="34" customWidth="1"/>
    <col min="1279" max="1279" width="28.6666666666667" style="34" customWidth="1"/>
    <col min="1280" max="1529" width="12.1666666666667" style="34"/>
    <col min="1530" max="1530" width="39.5" style="34" customWidth="1"/>
    <col min="1531" max="1531" width="16.3333333333333" style="34" customWidth="1"/>
    <col min="1532" max="1532" width="16" style="34" customWidth="1"/>
    <col min="1533" max="1533" width="14.3333333333333" style="34" customWidth="1"/>
    <col min="1534" max="1534" width="25.5" style="34" customWidth="1"/>
    <col min="1535" max="1535" width="28.6666666666667" style="34" customWidth="1"/>
    <col min="1536" max="1785" width="12.1666666666667" style="34"/>
    <col min="1786" max="1786" width="39.5" style="34" customWidth="1"/>
    <col min="1787" max="1787" width="16.3333333333333" style="34" customWidth="1"/>
    <col min="1788" max="1788" width="16" style="34" customWidth="1"/>
    <col min="1789" max="1789" width="14.3333333333333" style="34" customWidth="1"/>
    <col min="1790" max="1790" width="25.5" style="34" customWidth="1"/>
    <col min="1791" max="1791" width="28.6666666666667" style="34" customWidth="1"/>
    <col min="1792" max="2041" width="12.1666666666667" style="34"/>
    <col min="2042" max="2042" width="39.5" style="34" customWidth="1"/>
    <col min="2043" max="2043" width="16.3333333333333" style="34" customWidth="1"/>
    <col min="2044" max="2044" width="16" style="34" customWidth="1"/>
    <col min="2045" max="2045" width="14.3333333333333" style="34" customWidth="1"/>
    <col min="2046" max="2046" width="25.5" style="34" customWidth="1"/>
    <col min="2047" max="2047" width="28.6666666666667" style="34" customWidth="1"/>
    <col min="2048" max="2297" width="12.1666666666667" style="34"/>
    <col min="2298" max="2298" width="39.5" style="34" customWidth="1"/>
    <col min="2299" max="2299" width="16.3333333333333" style="34" customWidth="1"/>
    <col min="2300" max="2300" width="16" style="34" customWidth="1"/>
    <col min="2301" max="2301" width="14.3333333333333" style="34" customWidth="1"/>
    <col min="2302" max="2302" width="25.5" style="34" customWidth="1"/>
    <col min="2303" max="2303" width="28.6666666666667" style="34" customWidth="1"/>
    <col min="2304" max="2553" width="12.1666666666667" style="34"/>
    <col min="2554" max="2554" width="39.5" style="34" customWidth="1"/>
    <col min="2555" max="2555" width="16.3333333333333" style="34" customWidth="1"/>
    <col min="2556" max="2556" width="16" style="34" customWidth="1"/>
    <col min="2557" max="2557" width="14.3333333333333" style="34" customWidth="1"/>
    <col min="2558" max="2558" width="25.5" style="34" customWidth="1"/>
    <col min="2559" max="2559" width="28.6666666666667" style="34" customWidth="1"/>
    <col min="2560" max="2809" width="12.1666666666667" style="34"/>
    <col min="2810" max="2810" width="39.5" style="34" customWidth="1"/>
    <col min="2811" max="2811" width="16.3333333333333" style="34" customWidth="1"/>
    <col min="2812" max="2812" width="16" style="34" customWidth="1"/>
    <col min="2813" max="2813" width="14.3333333333333" style="34" customWidth="1"/>
    <col min="2814" max="2814" width="25.5" style="34" customWidth="1"/>
    <col min="2815" max="2815" width="28.6666666666667" style="34" customWidth="1"/>
    <col min="2816" max="3065" width="12.1666666666667" style="34"/>
    <col min="3066" max="3066" width="39.5" style="34" customWidth="1"/>
    <col min="3067" max="3067" width="16.3333333333333" style="34" customWidth="1"/>
    <col min="3068" max="3068" width="16" style="34" customWidth="1"/>
    <col min="3069" max="3069" width="14.3333333333333" style="34" customWidth="1"/>
    <col min="3070" max="3070" width="25.5" style="34" customWidth="1"/>
    <col min="3071" max="3071" width="28.6666666666667" style="34" customWidth="1"/>
    <col min="3072" max="3321" width="12.1666666666667" style="34"/>
    <col min="3322" max="3322" width="39.5" style="34" customWidth="1"/>
    <col min="3323" max="3323" width="16.3333333333333" style="34" customWidth="1"/>
    <col min="3324" max="3324" width="16" style="34" customWidth="1"/>
    <col min="3325" max="3325" width="14.3333333333333" style="34" customWidth="1"/>
    <col min="3326" max="3326" width="25.5" style="34" customWidth="1"/>
    <col min="3327" max="3327" width="28.6666666666667" style="34" customWidth="1"/>
    <col min="3328" max="3577" width="12.1666666666667" style="34"/>
    <col min="3578" max="3578" width="39.5" style="34" customWidth="1"/>
    <col min="3579" max="3579" width="16.3333333333333" style="34" customWidth="1"/>
    <col min="3580" max="3580" width="16" style="34" customWidth="1"/>
    <col min="3581" max="3581" width="14.3333333333333" style="34" customWidth="1"/>
    <col min="3582" max="3582" width="25.5" style="34" customWidth="1"/>
    <col min="3583" max="3583" width="28.6666666666667" style="34" customWidth="1"/>
    <col min="3584" max="3833" width="12.1666666666667" style="34"/>
    <col min="3834" max="3834" width="39.5" style="34" customWidth="1"/>
    <col min="3835" max="3835" width="16.3333333333333" style="34" customWidth="1"/>
    <col min="3836" max="3836" width="16" style="34" customWidth="1"/>
    <col min="3837" max="3837" width="14.3333333333333" style="34" customWidth="1"/>
    <col min="3838" max="3838" width="25.5" style="34" customWidth="1"/>
    <col min="3839" max="3839" width="28.6666666666667" style="34" customWidth="1"/>
    <col min="3840" max="4089" width="12.1666666666667" style="34"/>
    <col min="4090" max="4090" width="39.5" style="34" customWidth="1"/>
    <col min="4091" max="4091" width="16.3333333333333" style="34" customWidth="1"/>
    <col min="4092" max="4092" width="16" style="34" customWidth="1"/>
    <col min="4093" max="4093" width="14.3333333333333" style="34" customWidth="1"/>
    <col min="4094" max="4094" width="25.5" style="34" customWidth="1"/>
    <col min="4095" max="4095" width="28.6666666666667" style="34" customWidth="1"/>
    <col min="4096" max="4345" width="12.1666666666667" style="34"/>
    <col min="4346" max="4346" width="39.5" style="34" customWidth="1"/>
    <col min="4347" max="4347" width="16.3333333333333" style="34" customWidth="1"/>
    <col min="4348" max="4348" width="16" style="34" customWidth="1"/>
    <col min="4349" max="4349" width="14.3333333333333" style="34" customWidth="1"/>
    <col min="4350" max="4350" width="25.5" style="34" customWidth="1"/>
    <col min="4351" max="4351" width="28.6666666666667" style="34" customWidth="1"/>
    <col min="4352" max="4601" width="12.1666666666667" style="34"/>
    <col min="4602" max="4602" width="39.5" style="34" customWidth="1"/>
    <col min="4603" max="4603" width="16.3333333333333" style="34" customWidth="1"/>
    <col min="4604" max="4604" width="16" style="34" customWidth="1"/>
    <col min="4605" max="4605" width="14.3333333333333" style="34" customWidth="1"/>
    <col min="4606" max="4606" width="25.5" style="34" customWidth="1"/>
    <col min="4607" max="4607" width="28.6666666666667" style="34" customWidth="1"/>
    <col min="4608" max="4857" width="12.1666666666667" style="34"/>
    <col min="4858" max="4858" width="39.5" style="34" customWidth="1"/>
    <col min="4859" max="4859" width="16.3333333333333" style="34" customWidth="1"/>
    <col min="4860" max="4860" width="16" style="34" customWidth="1"/>
    <col min="4861" max="4861" width="14.3333333333333" style="34" customWidth="1"/>
    <col min="4862" max="4862" width="25.5" style="34" customWidth="1"/>
    <col min="4863" max="4863" width="28.6666666666667" style="34" customWidth="1"/>
    <col min="4864" max="5113" width="12.1666666666667" style="34"/>
    <col min="5114" max="5114" width="39.5" style="34" customWidth="1"/>
    <col min="5115" max="5115" width="16.3333333333333" style="34" customWidth="1"/>
    <col min="5116" max="5116" width="16" style="34" customWidth="1"/>
    <col min="5117" max="5117" width="14.3333333333333" style="34" customWidth="1"/>
    <col min="5118" max="5118" width="25.5" style="34" customWidth="1"/>
    <col min="5119" max="5119" width="28.6666666666667" style="34" customWidth="1"/>
    <col min="5120" max="5369" width="12.1666666666667" style="34"/>
    <col min="5370" max="5370" width="39.5" style="34" customWidth="1"/>
    <col min="5371" max="5371" width="16.3333333333333" style="34" customWidth="1"/>
    <col min="5372" max="5372" width="16" style="34" customWidth="1"/>
    <col min="5373" max="5373" width="14.3333333333333" style="34" customWidth="1"/>
    <col min="5374" max="5374" width="25.5" style="34" customWidth="1"/>
    <col min="5375" max="5375" width="28.6666666666667" style="34" customWidth="1"/>
    <col min="5376" max="5625" width="12.1666666666667" style="34"/>
    <col min="5626" max="5626" width="39.5" style="34" customWidth="1"/>
    <col min="5627" max="5627" width="16.3333333333333" style="34" customWidth="1"/>
    <col min="5628" max="5628" width="16" style="34" customWidth="1"/>
    <col min="5629" max="5629" width="14.3333333333333" style="34" customWidth="1"/>
    <col min="5630" max="5630" width="25.5" style="34" customWidth="1"/>
    <col min="5631" max="5631" width="28.6666666666667" style="34" customWidth="1"/>
    <col min="5632" max="5881" width="12.1666666666667" style="34"/>
    <col min="5882" max="5882" width="39.5" style="34" customWidth="1"/>
    <col min="5883" max="5883" width="16.3333333333333" style="34" customWidth="1"/>
    <col min="5884" max="5884" width="16" style="34" customWidth="1"/>
    <col min="5885" max="5885" width="14.3333333333333" style="34" customWidth="1"/>
    <col min="5886" max="5886" width="25.5" style="34" customWidth="1"/>
    <col min="5887" max="5887" width="28.6666666666667" style="34" customWidth="1"/>
    <col min="5888" max="6137" width="12.1666666666667" style="34"/>
    <col min="6138" max="6138" width="39.5" style="34" customWidth="1"/>
    <col min="6139" max="6139" width="16.3333333333333" style="34" customWidth="1"/>
    <col min="6140" max="6140" width="16" style="34" customWidth="1"/>
    <col min="6141" max="6141" width="14.3333333333333" style="34" customWidth="1"/>
    <col min="6142" max="6142" width="25.5" style="34" customWidth="1"/>
    <col min="6143" max="6143" width="28.6666666666667" style="34" customWidth="1"/>
    <col min="6144" max="6393" width="12.1666666666667" style="34"/>
    <col min="6394" max="6394" width="39.5" style="34" customWidth="1"/>
    <col min="6395" max="6395" width="16.3333333333333" style="34" customWidth="1"/>
    <col min="6396" max="6396" width="16" style="34" customWidth="1"/>
    <col min="6397" max="6397" width="14.3333333333333" style="34" customWidth="1"/>
    <col min="6398" max="6398" width="25.5" style="34" customWidth="1"/>
    <col min="6399" max="6399" width="28.6666666666667" style="34" customWidth="1"/>
    <col min="6400" max="6649" width="12.1666666666667" style="34"/>
    <col min="6650" max="6650" width="39.5" style="34" customWidth="1"/>
    <col min="6651" max="6651" width="16.3333333333333" style="34" customWidth="1"/>
    <col min="6652" max="6652" width="16" style="34" customWidth="1"/>
    <col min="6653" max="6653" width="14.3333333333333" style="34" customWidth="1"/>
    <col min="6654" max="6654" width="25.5" style="34" customWidth="1"/>
    <col min="6655" max="6655" width="28.6666666666667" style="34" customWidth="1"/>
    <col min="6656" max="6905" width="12.1666666666667" style="34"/>
    <col min="6906" max="6906" width="39.5" style="34" customWidth="1"/>
    <col min="6907" max="6907" width="16.3333333333333" style="34" customWidth="1"/>
    <col min="6908" max="6908" width="16" style="34" customWidth="1"/>
    <col min="6909" max="6909" width="14.3333333333333" style="34" customWidth="1"/>
    <col min="6910" max="6910" width="25.5" style="34" customWidth="1"/>
    <col min="6911" max="6911" width="28.6666666666667" style="34" customWidth="1"/>
    <col min="6912" max="7161" width="12.1666666666667" style="34"/>
    <col min="7162" max="7162" width="39.5" style="34" customWidth="1"/>
    <col min="7163" max="7163" width="16.3333333333333" style="34" customWidth="1"/>
    <col min="7164" max="7164" width="16" style="34" customWidth="1"/>
    <col min="7165" max="7165" width="14.3333333333333" style="34" customWidth="1"/>
    <col min="7166" max="7166" width="25.5" style="34" customWidth="1"/>
    <col min="7167" max="7167" width="28.6666666666667" style="34" customWidth="1"/>
    <col min="7168" max="7417" width="12.1666666666667" style="34"/>
    <col min="7418" max="7418" width="39.5" style="34" customWidth="1"/>
    <col min="7419" max="7419" width="16.3333333333333" style="34" customWidth="1"/>
    <col min="7420" max="7420" width="16" style="34" customWidth="1"/>
    <col min="7421" max="7421" width="14.3333333333333" style="34" customWidth="1"/>
    <col min="7422" max="7422" width="25.5" style="34" customWidth="1"/>
    <col min="7423" max="7423" width="28.6666666666667" style="34" customWidth="1"/>
    <col min="7424" max="7673" width="12.1666666666667" style="34"/>
    <col min="7674" max="7674" width="39.5" style="34" customWidth="1"/>
    <col min="7675" max="7675" width="16.3333333333333" style="34" customWidth="1"/>
    <col min="7676" max="7676" width="16" style="34" customWidth="1"/>
    <col min="7677" max="7677" width="14.3333333333333" style="34" customWidth="1"/>
    <col min="7678" max="7678" width="25.5" style="34" customWidth="1"/>
    <col min="7679" max="7679" width="28.6666666666667" style="34" customWidth="1"/>
    <col min="7680" max="7929" width="12.1666666666667" style="34"/>
    <col min="7930" max="7930" width="39.5" style="34" customWidth="1"/>
    <col min="7931" max="7931" width="16.3333333333333" style="34" customWidth="1"/>
    <col min="7932" max="7932" width="16" style="34" customWidth="1"/>
    <col min="7933" max="7933" width="14.3333333333333" style="34" customWidth="1"/>
    <col min="7934" max="7934" width="25.5" style="34" customWidth="1"/>
    <col min="7935" max="7935" width="28.6666666666667" style="34" customWidth="1"/>
    <col min="7936" max="8185" width="12.1666666666667" style="34"/>
    <col min="8186" max="8186" width="39.5" style="34" customWidth="1"/>
    <col min="8187" max="8187" width="16.3333333333333" style="34" customWidth="1"/>
    <col min="8188" max="8188" width="16" style="34" customWidth="1"/>
    <col min="8189" max="8189" width="14.3333333333333" style="34" customWidth="1"/>
    <col min="8190" max="8190" width="25.5" style="34" customWidth="1"/>
    <col min="8191" max="8191" width="28.6666666666667" style="34" customWidth="1"/>
    <col min="8192" max="8441" width="12.1666666666667" style="34"/>
    <col min="8442" max="8442" width="39.5" style="34" customWidth="1"/>
    <col min="8443" max="8443" width="16.3333333333333" style="34" customWidth="1"/>
    <col min="8444" max="8444" width="16" style="34" customWidth="1"/>
    <col min="8445" max="8445" width="14.3333333333333" style="34" customWidth="1"/>
    <col min="8446" max="8446" width="25.5" style="34" customWidth="1"/>
    <col min="8447" max="8447" width="28.6666666666667" style="34" customWidth="1"/>
    <col min="8448" max="8697" width="12.1666666666667" style="34"/>
    <col min="8698" max="8698" width="39.5" style="34" customWidth="1"/>
    <col min="8699" max="8699" width="16.3333333333333" style="34" customWidth="1"/>
    <col min="8700" max="8700" width="16" style="34" customWidth="1"/>
    <col min="8701" max="8701" width="14.3333333333333" style="34" customWidth="1"/>
    <col min="8702" max="8702" width="25.5" style="34" customWidth="1"/>
    <col min="8703" max="8703" width="28.6666666666667" style="34" customWidth="1"/>
    <col min="8704" max="8953" width="12.1666666666667" style="34"/>
    <col min="8954" max="8954" width="39.5" style="34" customWidth="1"/>
    <col min="8955" max="8955" width="16.3333333333333" style="34" customWidth="1"/>
    <col min="8956" max="8956" width="16" style="34" customWidth="1"/>
    <col min="8957" max="8957" width="14.3333333333333" style="34" customWidth="1"/>
    <col min="8958" max="8958" width="25.5" style="34" customWidth="1"/>
    <col min="8959" max="8959" width="28.6666666666667" style="34" customWidth="1"/>
    <col min="8960" max="9209" width="12.1666666666667" style="34"/>
    <col min="9210" max="9210" width="39.5" style="34" customWidth="1"/>
    <col min="9211" max="9211" width="16.3333333333333" style="34" customWidth="1"/>
    <col min="9212" max="9212" width="16" style="34" customWidth="1"/>
    <col min="9213" max="9213" width="14.3333333333333" style="34" customWidth="1"/>
    <col min="9214" max="9214" width="25.5" style="34" customWidth="1"/>
    <col min="9215" max="9215" width="28.6666666666667" style="34" customWidth="1"/>
    <col min="9216" max="9465" width="12.1666666666667" style="34"/>
    <col min="9466" max="9466" width="39.5" style="34" customWidth="1"/>
    <col min="9467" max="9467" width="16.3333333333333" style="34" customWidth="1"/>
    <col min="9468" max="9468" width="16" style="34" customWidth="1"/>
    <col min="9469" max="9469" width="14.3333333333333" style="34" customWidth="1"/>
    <col min="9470" max="9470" width="25.5" style="34" customWidth="1"/>
    <col min="9471" max="9471" width="28.6666666666667" style="34" customWidth="1"/>
    <col min="9472" max="9721" width="12.1666666666667" style="34"/>
    <col min="9722" max="9722" width="39.5" style="34" customWidth="1"/>
    <col min="9723" max="9723" width="16.3333333333333" style="34" customWidth="1"/>
    <col min="9724" max="9724" width="16" style="34" customWidth="1"/>
    <col min="9725" max="9725" width="14.3333333333333" style="34" customWidth="1"/>
    <col min="9726" max="9726" width="25.5" style="34" customWidth="1"/>
    <col min="9727" max="9727" width="28.6666666666667" style="34" customWidth="1"/>
    <col min="9728" max="9977" width="12.1666666666667" style="34"/>
    <col min="9978" max="9978" width="39.5" style="34" customWidth="1"/>
    <col min="9979" max="9979" width="16.3333333333333" style="34" customWidth="1"/>
    <col min="9980" max="9980" width="16" style="34" customWidth="1"/>
    <col min="9981" max="9981" width="14.3333333333333" style="34" customWidth="1"/>
    <col min="9982" max="9982" width="25.5" style="34" customWidth="1"/>
    <col min="9983" max="9983" width="28.6666666666667" style="34" customWidth="1"/>
    <col min="9984" max="10233" width="12.1666666666667" style="34"/>
    <col min="10234" max="10234" width="39.5" style="34" customWidth="1"/>
    <col min="10235" max="10235" width="16.3333333333333" style="34" customWidth="1"/>
    <col min="10236" max="10236" width="16" style="34" customWidth="1"/>
    <col min="10237" max="10237" width="14.3333333333333" style="34" customWidth="1"/>
    <col min="10238" max="10238" width="25.5" style="34" customWidth="1"/>
    <col min="10239" max="10239" width="28.6666666666667" style="34" customWidth="1"/>
    <col min="10240" max="10489" width="12.1666666666667" style="34"/>
    <col min="10490" max="10490" width="39.5" style="34" customWidth="1"/>
    <col min="10491" max="10491" width="16.3333333333333" style="34" customWidth="1"/>
    <col min="10492" max="10492" width="16" style="34" customWidth="1"/>
    <col min="10493" max="10493" width="14.3333333333333" style="34" customWidth="1"/>
    <col min="10494" max="10494" width="25.5" style="34" customWidth="1"/>
    <col min="10495" max="10495" width="28.6666666666667" style="34" customWidth="1"/>
    <col min="10496" max="10745" width="12.1666666666667" style="34"/>
    <col min="10746" max="10746" width="39.5" style="34" customWidth="1"/>
    <col min="10747" max="10747" width="16.3333333333333" style="34" customWidth="1"/>
    <col min="10748" max="10748" width="16" style="34" customWidth="1"/>
    <col min="10749" max="10749" width="14.3333333333333" style="34" customWidth="1"/>
    <col min="10750" max="10750" width="25.5" style="34" customWidth="1"/>
    <col min="10751" max="10751" width="28.6666666666667" style="34" customWidth="1"/>
    <col min="10752" max="11001" width="12.1666666666667" style="34"/>
    <col min="11002" max="11002" width="39.5" style="34" customWidth="1"/>
    <col min="11003" max="11003" width="16.3333333333333" style="34" customWidth="1"/>
    <col min="11004" max="11004" width="16" style="34" customWidth="1"/>
    <col min="11005" max="11005" width="14.3333333333333" style="34" customWidth="1"/>
    <col min="11006" max="11006" width="25.5" style="34" customWidth="1"/>
    <col min="11007" max="11007" width="28.6666666666667" style="34" customWidth="1"/>
    <col min="11008" max="11257" width="12.1666666666667" style="34"/>
    <col min="11258" max="11258" width="39.5" style="34" customWidth="1"/>
    <col min="11259" max="11259" width="16.3333333333333" style="34" customWidth="1"/>
    <col min="11260" max="11260" width="16" style="34" customWidth="1"/>
    <col min="11261" max="11261" width="14.3333333333333" style="34" customWidth="1"/>
    <col min="11262" max="11262" width="25.5" style="34" customWidth="1"/>
    <col min="11263" max="11263" width="28.6666666666667" style="34" customWidth="1"/>
    <col min="11264" max="11513" width="12.1666666666667" style="34"/>
    <col min="11514" max="11514" width="39.5" style="34" customWidth="1"/>
    <col min="11515" max="11515" width="16.3333333333333" style="34" customWidth="1"/>
    <col min="11516" max="11516" width="16" style="34" customWidth="1"/>
    <col min="11517" max="11517" width="14.3333333333333" style="34" customWidth="1"/>
    <col min="11518" max="11518" width="25.5" style="34" customWidth="1"/>
    <col min="11519" max="11519" width="28.6666666666667" style="34" customWidth="1"/>
    <col min="11520" max="11769" width="12.1666666666667" style="34"/>
    <col min="11770" max="11770" width="39.5" style="34" customWidth="1"/>
    <col min="11771" max="11771" width="16.3333333333333" style="34" customWidth="1"/>
    <col min="11772" max="11772" width="16" style="34" customWidth="1"/>
    <col min="11773" max="11773" width="14.3333333333333" style="34" customWidth="1"/>
    <col min="11774" max="11774" width="25.5" style="34" customWidth="1"/>
    <col min="11775" max="11775" width="28.6666666666667" style="34" customWidth="1"/>
    <col min="11776" max="12025" width="12.1666666666667" style="34"/>
    <col min="12026" max="12026" width="39.5" style="34" customWidth="1"/>
    <col min="12027" max="12027" width="16.3333333333333" style="34" customWidth="1"/>
    <col min="12028" max="12028" width="16" style="34" customWidth="1"/>
    <col min="12029" max="12029" width="14.3333333333333" style="34" customWidth="1"/>
    <col min="12030" max="12030" width="25.5" style="34" customWidth="1"/>
    <col min="12031" max="12031" width="28.6666666666667" style="34" customWidth="1"/>
    <col min="12032" max="12281" width="12.1666666666667" style="34"/>
    <col min="12282" max="12282" width="39.5" style="34" customWidth="1"/>
    <col min="12283" max="12283" width="16.3333333333333" style="34" customWidth="1"/>
    <col min="12284" max="12284" width="16" style="34" customWidth="1"/>
    <col min="12285" max="12285" width="14.3333333333333" style="34" customWidth="1"/>
    <col min="12286" max="12286" width="25.5" style="34" customWidth="1"/>
    <col min="12287" max="12287" width="28.6666666666667" style="34" customWidth="1"/>
    <col min="12288" max="12537" width="12.1666666666667" style="34"/>
    <col min="12538" max="12538" width="39.5" style="34" customWidth="1"/>
    <col min="12539" max="12539" width="16.3333333333333" style="34" customWidth="1"/>
    <col min="12540" max="12540" width="16" style="34" customWidth="1"/>
    <col min="12541" max="12541" width="14.3333333333333" style="34" customWidth="1"/>
    <col min="12542" max="12542" width="25.5" style="34" customWidth="1"/>
    <col min="12543" max="12543" width="28.6666666666667" style="34" customWidth="1"/>
    <col min="12544" max="12793" width="12.1666666666667" style="34"/>
    <col min="12794" max="12794" width="39.5" style="34" customWidth="1"/>
    <col min="12795" max="12795" width="16.3333333333333" style="34" customWidth="1"/>
    <col min="12796" max="12796" width="16" style="34" customWidth="1"/>
    <col min="12797" max="12797" width="14.3333333333333" style="34" customWidth="1"/>
    <col min="12798" max="12798" width="25.5" style="34" customWidth="1"/>
    <col min="12799" max="12799" width="28.6666666666667" style="34" customWidth="1"/>
    <col min="12800" max="13049" width="12.1666666666667" style="34"/>
    <col min="13050" max="13050" width="39.5" style="34" customWidth="1"/>
    <col min="13051" max="13051" width="16.3333333333333" style="34" customWidth="1"/>
    <col min="13052" max="13052" width="16" style="34" customWidth="1"/>
    <col min="13053" max="13053" width="14.3333333333333" style="34" customWidth="1"/>
    <col min="13054" max="13054" width="25.5" style="34" customWidth="1"/>
    <col min="13055" max="13055" width="28.6666666666667" style="34" customWidth="1"/>
    <col min="13056" max="13305" width="12.1666666666667" style="34"/>
    <col min="13306" max="13306" width="39.5" style="34" customWidth="1"/>
    <col min="13307" max="13307" width="16.3333333333333" style="34" customWidth="1"/>
    <col min="13308" max="13308" width="16" style="34" customWidth="1"/>
    <col min="13309" max="13309" width="14.3333333333333" style="34" customWidth="1"/>
    <col min="13310" max="13310" width="25.5" style="34" customWidth="1"/>
    <col min="13311" max="13311" width="28.6666666666667" style="34" customWidth="1"/>
    <col min="13312" max="13561" width="12.1666666666667" style="34"/>
    <col min="13562" max="13562" width="39.5" style="34" customWidth="1"/>
    <col min="13563" max="13563" width="16.3333333333333" style="34" customWidth="1"/>
    <col min="13564" max="13564" width="16" style="34" customWidth="1"/>
    <col min="13565" max="13565" width="14.3333333333333" style="34" customWidth="1"/>
    <col min="13566" max="13566" width="25.5" style="34" customWidth="1"/>
    <col min="13567" max="13567" width="28.6666666666667" style="34" customWidth="1"/>
    <col min="13568" max="13817" width="12.1666666666667" style="34"/>
    <col min="13818" max="13818" width="39.5" style="34" customWidth="1"/>
    <col min="13819" max="13819" width="16.3333333333333" style="34" customWidth="1"/>
    <col min="13820" max="13820" width="16" style="34" customWidth="1"/>
    <col min="13821" max="13821" width="14.3333333333333" style="34" customWidth="1"/>
    <col min="13822" max="13822" width="25.5" style="34" customWidth="1"/>
    <col min="13823" max="13823" width="28.6666666666667" style="34" customWidth="1"/>
    <col min="13824" max="14073" width="12.1666666666667" style="34"/>
    <col min="14074" max="14074" width="39.5" style="34" customWidth="1"/>
    <col min="14075" max="14075" width="16.3333333333333" style="34" customWidth="1"/>
    <col min="14076" max="14076" width="16" style="34" customWidth="1"/>
    <col min="14077" max="14077" width="14.3333333333333" style="34" customWidth="1"/>
    <col min="14078" max="14078" width="25.5" style="34" customWidth="1"/>
    <col min="14079" max="14079" width="28.6666666666667" style="34" customWidth="1"/>
    <col min="14080" max="14329" width="12.1666666666667" style="34"/>
    <col min="14330" max="14330" width="39.5" style="34" customWidth="1"/>
    <col min="14331" max="14331" width="16.3333333333333" style="34" customWidth="1"/>
    <col min="14332" max="14332" width="16" style="34" customWidth="1"/>
    <col min="14333" max="14333" width="14.3333333333333" style="34" customWidth="1"/>
    <col min="14334" max="14334" width="25.5" style="34" customWidth="1"/>
    <col min="14335" max="14335" width="28.6666666666667" style="34" customWidth="1"/>
    <col min="14336" max="14585" width="12.1666666666667" style="34"/>
    <col min="14586" max="14586" width="39.5" style="34" customWidth="1"/>
    <col min="14587" max="14587" width="16.3333333333333" style="34" customWidth="1"/>
    <col min="14588" max="14588" width="16" style="34" customWidth="1"/>
    <col min="14589" max="14589" width="14.3333333333333" style="34" customWidth="1"/>
    <col min="14590" max="14590" width="25.5" style="34" customWidth="1"/>
    <col min="14591" max="14591" width="28.6666666666667" style="34" customWidth="1"/>
    <col min="14592" max="14841" width="12.1666666666667" style="34"/>
    <col min="14842" max="14842" width="39.5" style="34" customWidth="1"/>
    <col min="14843" max="14843" width="16.3333333333333" style="34" customWidth="1"/>
    <col min="14844" max="14844" width="16" style="34" customWidth="1"/>
    <col min="14845" max="14845" width="14.3333333333333" style="34" customWidth="1"/>
    <col min="14846" max="14846" width="25.5" style="34" customWidth="1"/>
    <col min="14847" max="14847" width="28.6666666666667" style="34" customWidth="1"/>
    <col min="14848" max="15097" width="12.1666666666667" style="34"/>
    <col min="15098" max="15098" width="39.5" style="34" customWidth="1"/>
    <col min="15099" max="15099" width="16.3333333333333" style="34" customWidth="1"/>
    <col min="15100" max="15100" width="16" style="34" customWidth="1"/>
    <col min="15101" max="15101" width="14.3333333333333" style="34" customWidth="1"/>
    <col min="15102" max="15102" width="25.5" style="34" customWidth="1"/>
    <col min="15103" max="15103" width="28.6666666666667" style="34" customWidth="1"/>
    <col min="15104" max="15353" width="12.1666666666667" style="34"/>
    <col min="15354" max="15354" width="39.5" style="34" customWidth="1"/>
    <col min="15355" max="15355" width="16.3333333333333" style="34" customWidth="1"/>
    <col min="15356" max="15356" width="16" style="34" customWidth="1"/>
    <col min="15357" max="15357" width="14.3333333333333" style="34" customWidth="1"/>
    <col min="15358" max="15358" width="25.5" style="34" customWidth="1"/>
    <col min="15359" max="15359" width="28.6666666666667" style="34" customWidth="1"/>
    <col min="15360" max="15609" width="12.1666666666667" style="34"/>
    <col min="15610" max="15610" width="39.5" style="34" customWidth="1"/>
    <col min="15611" max="15611" width="16.3333333333333" style="34" customWidth="1"/>
    <col min="15612" max="15612" width="16" style="34" customWidth="1"/>
    <col min="15613" max="15613" width="14.3333333333333" style="34" customWidth="1"/>
    <col min="15614" max="15614" width="25.5" style="34" customWidth="1"/>
    <col min="15615" max="15615" width="28.6666666666667" style="34" customWidth="1"/>
    <col min="15616" max="15865" width="12.1666666666667" style="34"/>
    <col min="15866" max="15866" width="39.5" style="34" customWidth="1"/>
    <col min="15867" max="15867" width="16.3333333333333" style="34" customWidth="1"/>
    <col min="15868" max="15868" width="16" style="34" customWidth="1"/>
    <col min="15869" max="15869" width="14.3333333333333" style="34" customWidth="1"/>
    <col min="15870" max="15870" width="25.5" style="34" customWidth="1"/>
    <col min="15871" max="15871" width="28.6666666666667" style="34" customWidth="1"/>
    <col min="15872" max="16121" width="12.1666666666667" style="34"/>
    <col min="16122" max="16122" width="39.5" style="34" customWidth="1"/>
    <col min="16123" max="16123" width="16.3333333333333" style="34" customWidth="1"/>
    <col min="16124" max="16124" width="16" style="34" customWidth="1"/>
    <col min="16125" max="16125" width="14.3333333333333" style="34" customWidth="1"/>
    <col min="16126" max="16126" width="25.5" style="34" customWidth="1"/>
    <col min="16127" max="16127" width="28.6666666666667" style="34" customWidth="1"/>
    <col min="16128" max="16384" width="12.1666666666667" style="34"/>
  </cols>
  <sheetData>
    <row r="1" customHeight="1" spans="1:9">
      <c r="A1" s="35" t="s">
        <v>183</v>
      </c>
    </row>
    <row r="2" ht="39.95" customHeight="1" spans="1:9">
      <c r="A2" s="36" t="s">
        <v>184</v>
      </c>
      <c r="B2" s="36"/>
      <c r="C2" s="36"/>
      <c r="D2" s="36"/>
    </row>
    <row r="3" s="33" customFormat="1" customHeight="1" spans="1:9">
      <c r="A3" s="37"/>
      <c r="B3" s="38"/>
      <c r="C3" s="38"/>
      <c r="D3" s="39" t="s">
        <v>168</v>
      </c>
    </row>
    <row r="4" s="33" customFormat="1" customHeight="1" spans="1:9">
      <c r="A4" s="40" t="s">
        <v>169</v>
      </c>
      <c r="B4" s="41" t="s">
        <v>5</v>
      </c>
      <c r="C4" s="41" t="s">
        <v>6</v>
      </c>
      <c r="D4" s="41" t="s">
        <v>7</v>
      </c>
    </row>
    <row r="5" s="33" customFormat="1" customHeight="1" spans="1:9">
      <c r="A5" s="42" t="s">
        <v>185</v>
      </c>
      <c r="B5" s="43">
        <v>0</v>
      </c>
      <c r="C5" s="43">
        <v>0</v>
      </c>
      <c r="D5" s="43">
        <f>C5-B5</f>
        <v>0</v>
      </c>
    </row>
    <row r="6" s="33" customFormat="1" customHeight="1" spans="1:9">
      <c r="A6" s="42" t="s">
        <v>186</v>
      </c>
      <c r="B6" s="43">
        <v>0</v>
      </c>
      <c r="C6" s="43">
        <v>0</v>
      </c>
      <c r="D6" s="43">
        <f>C6-B6</f>
        <v>0</v>
      </c>
    </row>
    <row r="7" s="33" customFormat="1" customHeight="1" spans="1:9">
      <c r="A7" s="42" t="s">
        <v>187</v>
      </c>
      <c r="B7" s="43">
        <v>14381</v>
      </c>
      <c r="C7" s="43">
        <v>14257</v>
      </c>
      <c r="D7" s="43">
        <f t="shared" ref="D7:D26" si="0">C7-B7</f>
        <v>-124</v>
      </c>
    </row>
    <row r="8" s="33" customFormat="1" customHeight="1" spans="1:9">
      <c r="A8" s="42" t="s">
        <v>188</v>
      </c>
      <c r="B8" s="43"/>
      <c r="C8" s="43"/>
      <c r="D8" s="43">
        <f t="shared" si="0"/>
        <v>0</v>
      </c>
    </row>
    <row r="9" s="33" customFormat="1" customHeight="1" spans="1:9">
      <c r="A9" s="42" t="s">
        <v>189</v>
      </c>
      <c r="B9" s="43"/>
      <c r="C9" s="43"/>
      <c r="D9" s="43">
        <f t="shared" si="0"/>
        <v>0</v>
      </c>
    </row>
    <row r="10" s="33" customFormat="1" customHeight="1" spans="1:9">
      <c r="A10" s="44" t="s">
        <v>190</v>
      </c>
      <c r="B10" s="43"/>
      <c r="C10" s="43"/>
      <c r="D10" s="43">
        <f t="shared" si="0"/>
        <v>0</v>
      </c>
    </row>
    <row r="11" s="33" customFormat="1" customHeight="1" spans="1:9">
      <c r="A11" s="44" t="s">
        <v>191</v>
      </c>
      <c r="B11" s="43"/>
      <c r="C11" s="43"/>
      <c r="D11" s="43">
        <f t="shared" si="0"/>
        <v>0</v>
      </c>
    </row>
    <row r="12" s="33" customFormat="1" customHeight="1" spans="1:9">
      <c r="A12" s="44" t="s">
        <v>192</v>
      </c>
      <c r="B12" s="43"/>
      <c r="C12" s="43"/>
      <c r="D12" s="43">
        <f t="shared" si="0"/>
        <v>0</v>
      </c>
    </row>
    <row r="13" s="33" customFormat="1" ht="41.1" customHeight="1" spans="1:9">
      <c r="A13" s="44" t="s">
        <v>193</v>
      </c>
      <c r="B13" s="43"/>
      <c r="C13" s="43">
        <f>27200+2400</f>
        <v>29600</v>
      </c>
      <c r="D13" s="43">
        <f t="shared" si="0"/>
        <v>29600</v>
      </c>
    </row>
    <row r="14" s="33" customFormat="1" customHeight="1" spans="1:9">
      <c r="A14" s="44" t="s">
        <v>194</v>
      </c>
      <c r="B14" s="43"/>
      <c r="C14" s="43"/>
      <c r="D14" s="43">
        <f t="shared" si="0"/>
        <v>0</v>
      </c>
    </row>
    <row r="15" s="33" customFormat="1" customHeight="1" spans="1:9">
      <c r="A15" s="44" t="s">
        <v>195</v>
      </c>
      <c r="B15" s="43"/>
      <c r="C15" s="43"/>
      <c r="D15" s="43">
        <f t="shared" si="0"/>
        <v>0</v>
      </c>
      <c r="I15" s="33" t="s">
        <v>2</v>
      </c>
    </row>
    <row r="16" s="33" customFormat="1" customHeight="1" spans="1:9">
      <c r="A16" s="44" t="s">
        <v>196</v>
      </c>
      <c r="B16" s="43">
        <v>14646</v>
      </c>
      <c r="C16" s="43">
        <v>14770</v>
      </c>
      <c r="D16" s="43">
        <f t="shared" si="0"/>
        <v>124</v>
      </c>
    </row>
    <row r="17" s="33" customFormat="1" customHeight="1" spans="1:4">
      <c r="A17" s="44" t="s">
        <v>197</v>
      </c>
      <c r="B17" s="43"/>
      <c r="C17" s="43"/>
      <c r="D17" s="43">
        <f t="shared" si="0"/>
        <v>0</v>
      </c>
    </row>
    <row r="18" s="33" customFormat="1" customHeight="1" spans="1:4">
      <c r="A18" s="45" t="s">
        <v>198</v>
      </c>
      <c r="B18" s="46">
        <f>SUM(B5:B17)</f>
        <v>29027</v>
      </c>
      <c r="C18" s="46">
        <f>SUM(C5:C17)</f>
        <v>58627</v>
      </c>
      <c r="D18" s="46">
        <f t="shared" si="0"/>
        <v>29600</v>
      </c>
    </row>
    <row r="19" s="33" customFormat="1" customHeight="1" spans="1:4">
      <c r="A19" s="47" t="s">
        <v>199</v>
      </c>
      <c r="B19" s="46"/>
      <c r="C19" s="46">
        <v>23500</v>
      </c>
      <c r="D19" s="46">
        <f t="shared" si="0"/>
        <v>23500</v>
      </c>
    </row>
    <row r="20" s="33" customFormat="1" customHeight="1" spans="1:4">
      <c r="A20" s="48" t="s">
        <v>200</v>
      </c>
      <c r="B20" s="49">
        <v>90</v>
      </c>
      <c r="C20" s="49">
        <f>SUM(C21:C25)</f>
        <v>90</v>
      </c>
      <c r="D20" s="49">
        <f t="shared" si="0"/>
        <v>0</v>
      </c>
    </row>
    <row r="21" s="33" customFormat="1" customHeight="1" spans="1:4">
      <c r="A21" s="50" t="s">
        <v>201</v>
      </c>
      <c r="B21" s="51"/>
      <c r="C21" s="51"/>
      <c r="D21" s="51">
        <f t="shared" si="0"/>
        <v>0</v>
      </c>
    </row>
    <row r="22" s="33" customFormat="1" customHeight="1" spans="1:4">
      <c r="A22" s="50" t="s">
        <v>202</v>
      </c>
      <c r="B22" s="51">
        <v>90</v>
      </c>
      <c r="C22" s="51">
        <v>90</v>
      </c>
      <c r="D22" s="51">
        <f t="shared" si="0"/>
        <v>0</v>
      </c>
    </row>
    <row r="23" s="33" customFormat="1" customHeight="1" spans="1:4">
      <c r="A23" s="50" t="s">
        <v>203</v>
      </c>
      <c r="B23" s="51"/>
      <c r="C23" s="51"/>
      <c r="D23" s="51">
        <f t="shared" si="0"/>
        <v>0</v>
      </c>
    </row>
    <row r="24" s="33" customFormat="1" customHeight="1" spans="1:4">
      <c r="A24" s="50" t="s">
        <v>204</v>
      </c>
      <c r="B24" s="51">
        <v>0</v>
      </c>
      <c r="C24" s="52"/>
      <c r="D24" s="51">
        <f t="shared" si="0"/>
        <v>0</v>
      </c>
    </row>
    <row r="25" s="33" customFormat="1" customHeight="1" spans="1:4">
      <c r="A25" s="50" t="s">
        <v>205</v>
      </c>
      <c r="B25" s="51">
        <v>0</v>
      </c>
      <c r="C25" s="51"/>
      <c r="D25" s="51">
        <f t="shared" si="0"/>
        <v>0</v>
      </c>
    </row>
    <row r="26" s="33" customFormat="1" customHeight="1" spans="1:4">
      <c r="A26" s="45" t="s">
        <v>206</v>
      </c>
      <c r="B26" s="53">
        <f>B18+B19+B20</f>
        <v>29117</v>
      </c>
      <c r="C26" s="53">
        <f>C18+C19+C20</f>
        <v>82217</v>
      </c>
      <c r="D26" s="53">
        <f t="shared" si="0"/>
        <v>53100</v>
      </c>
    </row>
  </sheetData>
  <mergeCells count="1">
    <mergeCell ref="A2:D2"/>
  </mergeCells>
  <printOptions horizontalCentered="1"/>
  <pageMargins left="0.590277777777778" right="0.590277777777778" top="0.786805555555556" bottom="0.590277777777778" header="0.314583333333333" footer="0.511805555555556"/>
  <pageSetup paperSize="9" firstPageNumber="5" orientation="portrait" useFirstPageNumber="1" horizont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opLeftCell="A16" workbookViewId="0">
      <selection activeCell="D39" sqref="D39"/>
    </sheetView>
  </sheetViews>
  <sheetFormatPr defaultColWidth="12" defaultRowHeight="14.25" outlineLevelCol="5"/>
  <cols>
    <col min="1" max="3" width="7.83333333333333" style="2" customWidth="1"/>
    <col min="4" max="4" width="63.6666666666667" style="3" customWidth="1"/>
    <col min="5" max="5" width="20" style="2" customWidth="1"/>
    <col min="6" max="6" width="15.3333333333333" style="2" customWidth="1"/>
    <col min="7" max="16384" width="12" style="2"/>
  </cols>
  <sheetData>
    <row r="1" s="1" customFormat="1" ht="15.95" customHeight="1" spans="1:6">
      <c r="A1" s="4" t="s">
        <v>207</v>
      </c>
      <c r="B1" s="4"/>
      <c r="C1" s="5"/>
      <c r="D1" s="6"/>
      <c r="E1" s="7"/>
      <c r="F1" s="7"/>
    </row>
    <row r="2" s="2" customFormat="1" ht="30.95" customHeight="1" spans="1:6">
      <c r="A2" s="8" t="s">
        <v>208</v>
      </c>
      <c r="B2" s="8"/>
      <c r="C2" s="8"/>
      <c r="D2" s="8"/>
      <c r="E2" s="8"/>
      <c r="F2" s="8"/>
    </row>
    <row r="3" s="1" customFormat="1" ht="27" customHeight="1" spans="1:6">
      <c r="A3" s="9"/>
      <c r="B3" s="7"/>
      <c r="C3" s="7"/>
      <c r="D3" s="7"/>
      <c r="E3" s="10" t="s">
        <v>3</v>
      </c>
      <c r="F3" s="10"/>
    </row>
    <row r="4" s="1" customFormat="1" ht="21" customHeight="1" spans="1:6">
      <c r="A4" s="11" t="s">
        <v>86</v>
      </c>
      <c r="B4" s="11"/>
      <c r="C4" s="11"/>
      <c r="D4" s="11" t="s">
        <v>87</v>
      </c>
      <c r="E4" s="12" t="s">
        <v>88</v>
      </c>
      <c r="F4" s="12" t="s">
        <v>89</v>
      </c>
    </row>
    <row r="5" s="1" customFormat="1" ht="21" customHeight="1" spans="1:6">
      <c r="A5" s="11" t="s">
        <v>90</v>
      </c>
      <c r="B5" s="11" t="s">
        <v>91</v>
      </c>
      <c r="C5" s="11" t="s">
        <v>92</v>
      </c>
      <c r="D5" s="11"/>
      <c r="E5" s="12"/>
      <c r="F5" s="12"/>
    </row>
    <row r="6" s="1" customFormat="1" ht="21" customHeight="1" spans="1:6">
      <c r="A6" s="13"/>
      <c r="B6" s="13"/>
      <c r="C6" s="13"/>
      <c r="D6" s="11" t="s">
        <v>93</v>
      </c>
      <c r="E6" s="14">
        <f>E7+E17+E32+E24</f>
        <v>53100</v>
      </c>
      <c r="F6" s="15"/>
    </row>
    <row r="7" s="1" customFormat="1" ht="21" customHeight="1" spans="1:6">
      <c r="A7" s="16" t="s">
        <v>143</v>
      </c>
      <c r="B7" s="16"/>
      <c r="C7" s="16"/>
      <c r="D7" s="17" t="s">
        <v>144</v>
      </c>
      <c r="E7" s="18">
        <f>SUM(E8)</f>
        <v>-124.3</v>
      </c>
      <c r="F7" s="19"/>
    </row>
    <row r="8" s="1" customFormat="1" ht="28" customHeight="1" spans="1:6">
      <c r="A8" s="16" t="s">
        <v>143</v>
      </c>
      <c r="B8" s="16" t="s">
        <v>102</v>
      </c>
      <c r="C8" s="16"/>
      <c r="D8" s="20" t="s">
        <v>209</v>
      </c>
      <c r="E8" s="18">
        <f>SUM(E9)</f>
        <v>-124.3</v>
      </c>
      <c r="F8" s="19"/>
    </row>
    <row r="9" s="1" customFormat="1" ht="21" customHeight="1" spans="1:6">
      <c r="A9" s="16" t="s">
        <v>143</v>
      </c>
      <c r="B9" s="16" t="s">
        <v>102</v>
      </c>
      <c r="C9" s="16" t="s">
        <v>96</v>
      </c>
      <c r="D9" s="21" t="s">
        <v>210</v>
      </c>
      <c r="E9" s="18">
        <f>SUM(E10:E16)</f>
        <v>-124.3</v>
      </c>
      <c r="F9" s="19"/>
    </row>
    <row r="10" s="1" customFormat="1" ht="21" customHeight="1" spans="1:6">
      <c r="A10" s="22" t="s">
        <v>143</v>
      </c>
      <c r="B10" s="22" t="s">
        <v>102</v>
      </c>
      <c r="C10" s="22" t="s">
        <v>96</v>
      </c>
      <c r="D10" s="23" t="s">
        <v>211</v>
      </c>
      <c r="E10" s="24">
        <v>-950</v>
      </c>
      <c r="F10" s="19"/>
    </row>
    <row r="11" s="1" customFormat="1" ht="21" customHeight="1" spans="1:6">
      <c r="A11" s="22" t="s">
        <v>143</v>
      </c>
      <c r="B11" s="22" t="s">
        <v>102</v>
      </c>
      <c r="C11" s="22" t="s">
        <v>96</v>
      </c>
      <c r="D11" s="23" t="s">
        <v>150</v>
      </c>
      <c r="E11" s="24">
        <f>-586-500</f>
        <v>-1086</v>
      </c>
      <c r="F11" s="25"/>
    </row>
    <row r="12" s="1" customFormat="1" ht="21" customHeight="1" spans="1:6">
      <c r="A12" s="22" t="s">
        <v>143</v>
      </c>
      <c r="B12" s="22" t="s">
        <v>102</v>
      </c>
      <c r="C12" s="22" t="s">
        <v>96</v>
      </c>
      <c r="D12" s="23" t="s">
        <v>151</v>
      </c>
      <c r="E12" s="24">
        <v>-460</v>
      </c>
      <c r="F12" s="25"/>
    </row>
    <row r="13" s="1" customFormat="1" ht="21" customHeight="1" spans="1:6">
      <c r="A13" s="22" t="s">
        <v>143</v>
      </c>
      <c r="B13" s="22" t="s">
        <v>102</v>
      </c>
      <c r="C13" s="22" t="s">
        <v>96</v>
      </c>
      <c r="D13" s="23" t="s">
        <v>212</v>
      </c>
      <c r="E13" s="26">
        <v>336</v>
      </c>
      <c r="F13" s="25"/>
    </row>
    <row r="14" s="1" customFormat="1" ht="21" customHeight="1" spans="1:6">
      <c r="A14" s="22" t="s">
        <v>143</v>
      </c>
      <c r="B14" s="22" t="s">
        <v>102</v>
      </c>
      <c r="C14" s="22" t="s">
        <v>96</v>
      </c>
      <c r="D14" s="23" t="s">
        <v>152</v>
      </c>
      <c r="E14" s="26">
        <v>1025.7</v>
      </c>
      <c r="F14" s="25"/>
    </row>
    <row r="15" s="1" customFormat="1" ht="21" customHeight="1" spans="1:6">
      <c r="A15" s="22" t="s">
        <v>143</v>
      </c>
      <c r="B15" s="22" t="s">
        <v>102</v>
      </c>
      <c r="C15" s="22" t="s">
        <v>96</v>
      </c>
      <c r="D15" s="23" t="s">
        <v>213</v>
      </c>
      <c r="E15" s="26">
        <v>10</v>
      </c>
      <c r="F15" s="25"/>
    </row>
    <row r="16" s="1" customFormat="1" ht="21" customHeight="1" spans="1:6">
      <c r="A16" s="22" t="s">
        <v>143</v>
      </c>
      <c r="B16" s="22" t="s">
        <v>102</v>
      </c>
      <c r="C16" s="22" t="s">
        <v>96</v>
      </c>
      <c r="D16" s="27" t="s">
        <v>214</v>
      </c>
      <c r="E16" s="26">
        <v>1000</v>
      </c>
      <c r="F16" s="25"/>
    </row>
    <row r="17" s="2" customFormat="1" ht="21" customHeight="1" spans="1:6">
      <c r="A17" s="16" t="s">
        <v>215</v>
      </c>
      <c r="B17" s="16"/>
      <c r="C17" s="16"/>
      <c r="D17" s="21" t="s">
        <v>216</v>
      </c>
      <c r="E17" s="28">
        <f>SUM(E19:E23)</f>
        <v>29600</v>
      </c>
      <c r="F17" s="29"/>
    </row>
    <row r="18" s="2" customFormat="1" ht="21" customHeight="1" spans="1:6">
      <c r="A18" s="16" t="s">
        <v>217</v>
      </c>
      <c r="B18" s="16" t="s">
        <v>145</v>
      </c>
      <c r="C18" s="16"/>
      <c r="D18" s="21" t="s">
        <v>218</v>
      </c>
      <c r="E18" s="28">
        <f>SUM(E19:E23)</f>
        <v>29600</v>
      </c>
      <c r="F18" s="29"/>
    </row>
    <row r="19" s="2" customFormat="1" ht="24" customHeight="1" spans="1:6">
      <c r="A19" s="22" t="s">
        <v>217</v>
      </c>
      <c r="B19" s="22" t="s">
        <v>145</v>
      </c>
      <c r="C19" s="22" t="s">
        <v>111</v>
      </c>
      <c r="D19" s="23" t="s">
        <v>219</v>
      </c>
      <c r="E19" s="26">
        <v>4000</v>
      </c>
      <c r="F19" s="30" t="s">
        <v>220</v>
      </c>
    </row>
    <row r="20" s="2" customFormat="1" ht="24" customHeight="1" spans="1:6">
      <c r="A20" s="22" t="s">
        <v>217</v>
      </c>
      <c r="B20" s="22" t="s">
        <v>145</v>
      </c>
      <c r="C20" s="22" t="s">
        <v>111</v>
      </c>
      <c r="D20" s="23" t="s">
        <v>221</v>
      </c>
      <c r="E20" s="26">
        <v>19900</v>
      </c>
      <c r="F20" s="30" t="s">
        <v>220</v>
      </c>
    </row>
    <row r="21" s="2" customFormat="1" ht="24" customHeight="1" spans="1:6">
      <c r="A21" s="22" t="s">
        <v>217</v>
      </c>
      <c r="B21" s="22" t="s">
        <v>145</v>
      </c>
      <c r="C21" s="22" t="s">
        <v>96</v>
      </c>
      <c r="D21" s="23" t="s">
        <v>222</v>
      </c>
      <c r="E21" s="26">
        <v>1400</v>
      </c>
      <c r="F21" s="30" t="s">
        <v>220</v>
      </c>
    </row>
    <row r="22" s="2" customFormat="1" ht="26" customHeight="1" spans="1:6">
      <c r="A22" s="22" t="s">
        <v>217</v>
      </c>
      <c r="B22" s="22" t="s">
        <v>145</v>
      </c>
      <c r="C22" s="22" t="s">
        <v>96</v>
      </c>
      <c r="D22" s="23" t="s">
        <v>223</v>
      </c>
      <c r="E22" s="26">
        <v>1000</v>
      </c>
      <c r="F22" s="30" t="s">
        <v>220</v>
      </c>
    </row>
    <row r="23" s="2" customFormat="1" ht="24" customHeight="1" spans="1:6">
      <c r="A23" s="22" t="s">
        <v>217</v>
      </c>
      <c r="B23" s="22" t="s">
        <v>145</v>
      </c>
      <c r="C23" s="22" t="s">
        <v>96</v>
      </c>
      <c r="D23" s="23" t="s">
        <v>224</v>
      </c>
      <c r="E23" s="26">
        <v>3300</v>
      </c>
      <c r="F23" s="30" t="s">
        <v>220</v>
      </c>
    </row>
    <row r="24" s="2" customFormat="1" ht="24" customHeight="1" spans="1:6">
      <c r="A24" s="16" t="s">
        <v>158</v>
      </c>
      <c r="B24" s="16"/>
      <c r="C24" s="16"/>
      <c r="D24" s="21" t="s">
        <v>159</v>
      </c>
      <c r="E24" s="28">
        <f>E25</f>
        <v>23500</v>
      </c>
      <c r="F24" s="25"/>
    </row>
    <row r="25" s="2" customFormat="1" ht="24" customHeight="1" spans="1:6">
      <c r="A25" s="16" t="s">
        <v>158</v>
      </c>
      <c r="B25" s="16" t="s">
        <v>145</v>
      </c>
      <c r="C25" s="16"/>
      <c r="D25" s="21" t="s">
        <v>199</v>
      </c>
      <c r="E25" s="28">
        <f>SUM(E26:E31)</f>
        <v>23500</v>
      </c>
      <c r="F25" s="25"/>
    </row>
    <row r="26" s="2" customFormat="1" ht="24" customHeight="1" spans="1:6">
      <c r="A26" s="22" t="s">
        <v>158</v>
      </c>
      <c r="B26" s="22" t="s">
        <v>145</v>
      </c>
      <c r="C26" s="22" t="s">
        <v>99</v>
      </c>
      <c r="D26" s="23" t="s">
        <v>225</v>
      </c>
      <c r="E26" s="26">
        <v>3000</v>
      </c>
      <c r="F26" s="30" t="s">
        <v>226</v>
      </c>
    </row>
    <row r="27" s="2" customFormat="1" ht="24" customHeight="1" spans="1:6">
      <c r="A27" s="22" t="s">
        <v>158</v>
      </c>
      <c r="B27" s="22" t="s">
        <v>145</v>
      </c>
      <c r="C27" s="22" t="s">
        <v>99</v>
      </c>
      <c r="D27" s="23" t="s">
        <v>227</v>
      </c>
      <c r="E27" s="26">
        <v>500</v>
      </c>
      <c r="F27" s="30" t="s">
        <v>226</v>
      </c>
    </row>
    <row r="28" s="2" customFormat="1" ht="24" customHeight="1" spans="1:6">
      <c r="A28" s="22" t="s">
        <v>158</v>
      </c>
      <c r="B28" s="22" t="s">
        <v>145</v>
      </c>
      <c r="C28" s="22" t="s">
        <v>99</v>
      </c>
      <c r="D28" s="23" t="s">
        <v>228</v>
      </c>
      <c r="E28" s="26">
        <v>643</v>
      </c>
      <c r="F28" s="30" t="s">
        <v>226</v>
      </c>
    </row>
    <row r="29" s="2" customFormat="1" ht="24" customHeight="1" spans="1:6">
      <c r="A29" s="22" t="s">
        <v>158</v>
      </c>
      <c r="B29" s="22" t="s">
        <v>145</v>
      </c>
      <c r="C29" s="22" t="s">
        <v>99</v>
      </c>
      <c r="D29" s="23" t="s">
        <v>229</v>
      </c>
      <c r="E29" s="26">
        <v>3000</v>
      </c>
      <c r="F29" s="30" t="s">
        <v>226</v>
      </c>
    </row>
    <row r="30" s="2" customFormat="1" ht="24" customHeight="1" spans="1:6">
      <c r="A30" s="22" t="s">
        <v>158</v>
      </c>
      <c r="B30" s="22" t="s">
        <v>145</v>
      </c>
      <c r="C30" s="22" t="s">
        <v>99</v>
      </c>
      <c r="D30" s="23" t="s">
        <v>230</v>
      </c>
      <c r="E30" s="26">
        <v>6721.83</v>
      </c>
      <c r="F30" s="30" t="s">
        <v>226</v>
      </c>
    </row>
    <row r="31" s="2" customFormat="1" ht="24" customHeight="1" spans="1:6">
      <c r="A31" s="22" t="s">
        <v>158</v>
      </c>
      <c r="B31" s="22" t="s">
        <v>145</v>
      </c>
      <c r="C31" s="22" t="s">
        <v>99</v>
      </c>
      <c r="D31" s="23" t="s">
        <v>231</v>
      </c>
      <c r="E31" s="26">
        <v>9635.17</v>
      </c>
      <c r="F31" s="30" t="s">
        <v>226</v>
      </c>
    </row>
    <row r="32" s="2" customFormat="1" ht="24" customHeight="1" spans="1:6">
      <c r="A32" s="16">
        <v>232</v>
      </c>
      <c r="B32" s="29"/>
      <c r="C32" s="29"/>
      <c r="D32" s="17" t="s">
        <v>163</v>
      </c>
      <c r="E32" s="18">
        <f>SUM(E33)</f>
        <v>124.3</v>
      </c>
      <c r="F32" s="29"/>
    </row>
    <row r="33" s="2" customFormat="1" ht="24" customHeight="1" spans="1:6">
      <c r="A33" s="16">
        <v>232</v>
      </c>
      <c r="B33" s="16" t="s">
        <v>145</v>
      </c>
      <c r="C33" s="16"/>
      <c r="D33" s="31" t="s">
        <v>232</v>
      </c>
      <c r="E33" s="18">
        <f>SUM(E34)</f>
        <v>124.3</v>
      </c>
      <c r="F33" s="29"/>
    </row>
    <row r="34" s="2" customFormat="1" ht="24" customHeight="1" spans="1:6">
      <c r="A34" s="22">
        <v>232</v>
      </c>
      <c r="B34" s="22" t="s">
        <v>145</v>
      </c>
      <c r="C34" s="22" t="s">
        <v>99</v>
      </c>
      <c r="D34" s="32" t="s">
        <v>233</v>
      </c>
      <c r="E34" s="26">
        <v>124.3</v>
      </c>
      <c r="F34" s="29"/>
    </row>
  </sheetData>
  <mergeCells count="6">
    <mergeCell ref="A2:F2"/>
    <mergeCell ref="E3:F3"/>
    <mergeCell ref="A4:C4"/>
    <mergeCell ref="D4:D5"/>
    <mergeCell ref="E4:E5"/>
    <mergeCell ref="F4:F5"/>
  </mergeCells>
  <pageMargins left="0.354166666666667" right="0.275" top="0.550694444444444" bottom="0.354166666666667" header="0.314583333333333" footer="0.0784722222222222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</dc:creator>
  <cp:lastModifiedBy>许雅珉</cp:lastModifiedBy>
  <dcterms:created xsi:type="dcterms:W3CDTF">2023-10-09T23:27:00Z</dcterms:created>
  <cp:lastPrinted>2025-09-30T10:32:00Z</cp:lastPrinted>
  <dcterms:modified xsi:type="dcterms:W3CDTF">2026-10-08T08:05:24Z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16BD152C912847E8B8A0224CCFA1DE72_13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