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25" tabRatio="890" activeTab="0"/>
  </bookViews>
  <sheets>
    <sheet name="基础数据表 " sheetId="1" r:id="rId1"/>
    <sheet name="整体自评表" sheetId="2" r:id="rId2"/>
    <sheet name="项目支出－科技" sheetId="3" r:id="rId3"/>
    <sheet name="项目支出－教育" sheetId="4" r:id="rId4"/>
    <sheet name="项目支出－投资服务中心惠政策资金" sheetId="5" r:id="rId5"/>
    <sheet name="政府基金支出－城乡支出" sheetId="6" r:id="rId6"/>
    <sheet name="政府基金支出绩效评价表－债券" sheetId="7" r:id="rId7"/>
  </sheets>
  <definedNames>
    <definedName name="_xlnm.Print_Area" localSheetId="0">'基础数据表 '!$A$1:$G$110</definedName>
    <definedName name="_xlnm.Print_Area" localSheetId="3">'项目支出－教育'!$A$1:$I$25</definedName>
    <definedName name="_xlnm.Print_Area" localSheetId="2">'项目支出－科技'!$A$1:$I$27</definedName>
    <definedName name="_xlnm.Print_Area" localSheetId="4">'项目支出－投资服务中心惠政策资金'!$A$1:$I$26</definedName>
    <definedName name="_xlnm.Print_Area" localSheetId="1">'整体自评表'!$A$1:$I$40</definedName>
    <definedName name="_xlnm.Print_Area" localSheetId="5">'政府基金支出－城乡支出'!$A$1:$I$28</definedName>
    <definedName name="_xlnm.Print_Area" localSheetId="6">'政府基金支出绩效评价表－债券'!$A$1:$I$28</definedName>
    <definedName name="_xlnm.Print_Titles" localSheetId="0">'基础数据表 '!$1:$4</definedName>
    <definedName name="_xlnm.Print_Titles" localSheetId="1">'整体自评表'!$18:$18</definedName>
  </definedNames>
  <calcPr fullCalcOnLoad="1"/>
</workbook>
</file>

<file path=xl/sharedStrings.xml><?xml version="1.0" encoding="utf-8"?>
<sst xmlns="http://schemas.openxmlformats.org/spreadsheetml/2006/main" count="668" uniqueCount="364">
  <si>
    <t>附件1：</t>
  </si>
  <si>
    <t>州级预算部门整体支出绩效评价基础数据表</t>
  </si>
  <si>
    <t>编制单位：湖南湘西经济开发区财政局</t>
  </si>
  <si>
    <t>财政供养人员情况</t>
  </si>
  <si>
    <t>2022年末编制数</t>
  </si>
  <si>
    <t>2022年末实际在职人数</t>
  </si>
  <si>
    <t>控制率</t>
  </si>
  <si>
    <t>经费控制情况</t>
  </si>
  <si>
    <t>2021年决算数（万元）</t>
  </si>
  <si>
    <t>2022年预算数 （万元）</t>
  </si>
  <si>
    <t>2022年决算数 （万元）</t>
  </si>
  <si>
    <t>三公经费</t>
  </si>
  <si>
    <t>1、公务用车购置和运行维护费</t>
  </si>
  <si>
    <t>其中：公务用车购置费</t>
  </si>
  <si>
    <t>公务用车运行维护费</t>
  </si>
  <si>
    <t>2、因公出国（境）费用</t>
  </si>
  <si>
    <t>3、公务接待费</t>
  </si>
  <si>
    <t>项目支出</t>
  </si>
  <si>
    <t>1.一般公共预算财政拨款项目支出</t>
  </si>
  <si>
    <t>保障性住房建设款</t>
  </si>
  <si>
    <t>不动产档案建设</t>
  </si>
  <si>
    <t>不动产登记管理</t>
  </si>
  <si>
    <t>财政风险补偿基金</t>
  </si>
  <si>
    <t>拆违控违资金</t>
  </si>
  <si>
    <t>车辆运行费</t>
  </si>
  <si>
    <t>车辆购置及税费</t>
  </si>
  <si>
    <t>车辆运行维护</t>
  </si>
  <si>
    <t>道路交通管理及救助</t>
  </si>
  <si>
    <t>创品夺牌、信用建设</t>
  </si>
  <si>
    <t>地质灾害防治</t>
  </si>
  <si>
    <t>防队应急演练</t>
  </si>
  <si>
    <t>公安办案费</t>
  </si>
  <si>
    <t>公安分局一村一辅警</t>
  </si>
  <si>
    <t>公安工作经费</t>
  </si>
  <si>
    <t>公安装备费</t>
  </si>
  <si>
    <t>公租房物管费</t>
  </si>
  <si>
    <t>国家知识产权商标受理专项资金</t>
  </si>
  <si>
    <t>国土规划、地籍调查</t>
  </si>
  <si>
    <t>国土资源管理与执法</t>
  </si>
  <si>
    <t>国土资源工作经费</t>
  </si>
  <si>
    <t>河道建设专项资金利息</t>
  </si>
  <si>
    <t>吉投公司项目建设款</t>
  </si>
  <si>
    <t>吉投公司教育项目建设款</t>
  </si>
  <si>
    <t>吉投利息支出</t>
  </si>
  <si>
    <t>建发公司项目建设款</t>
  </si>
  <si>
    <t>禁毒经费</t>
  </si>
  <si>
    <t>矿泉水探矿权设置项目</t>
  </si>
  <si>
    <t>两违办广告宣传、办公设备购置</t>
  </si>
  <si>
    <t>两违拆除资金</t>
  </si>
  <si>
    <t>美丽办工作组考核奖</t>
  </si>
  <si>
    <t>美丽办河道保洁</t>
  </si>
  <si>
    <t>美丽湘西奖励资金</t>
  </si>
  <si>
    <t>美丽湘西建设资金</t>
  </si>
  <si>
    <t>棚改项目利息支出</t>
  </si>
  <si>
    <t>企业保障用房专项补贴</t>
  </si>
  <si>
    <t>日常工作安排经费</t>
  </si>
  <si>
    <t>社区综合警务室建设</t>
  </si>
  <si>
    <t>食堂补助</t>
  </si>
  <si>
    <t>市场监督管理专项</t>
  </si>
  <si>
    <t>税务征收经费</t>
  </si>
  <si>
    <t>特情费</t>
  </si>
  <si>
    <t>投资服务中心优惠政策资金</t>
  </si>
  <si>
    <t>土地储备款</t>
  </si>
  <si>
    <t>土地节约集约用地评价</t>
  </si>
  <si>
    <t>消防培训、宣传经费</t>
  </si>
  <si>
    <t>债券付息</t>
  </si>
  <si>
    <t>优惠政策资金</t>
  </si>
  <si>
    <t>园区基础设施建设项目</t>
  </si>
  <si>
    <t>征拆办安置区</t>
  </si>
  <si>
    <t>征拆办县市协调经费</t>
  </si>
  <si>
    <t>征地拆迁经费</t>
  </si>
  <si>
    <t>注册资本金</t>
  </si>
  <si>
    <t>2.政府性基金预算财政拨款项目支出</t>
  </si>
  <si>
    <t xml:space="preserve">   产业园配套基础设施建设项</t>
  </si>
  <si>
    <t>承建产业转移园区基础设施建设</t>
  </si>
  <si>
    <t>吉投贷款利息支出</t>
  </si>
  <si>
    <t>建发公司园区基础设施项目建设款</t>
  </si>
  <si>
    <t>土储贷款利息支出</t>
  </si>
  <si>
    <t>湘西高新区停车场项目</t>
  </si>
  <si>
    <t>湘西全域旅游集散中心停车场</t>
  </si>
  <si>
    <t>新增债券棚户区改造项目</t>
  </si>
  <si>
    <t>新增债券园区基础设施建设</t>
  </si>
  <si>
    <t>园区基础设施建设专项债券项目</t>
  </si>
  <si>
    <t>3.其他资金项目支出</t>
  </si>
  <si>
    <t>公安专项资金</t>
  </si>
  <si>
    <t>国土局拨款</t>
  </si>
  <si>
    <t>结转的社保经费</t>
  </si>
  <si>
    <t>其他财务费用收入</t>
  </si>
  <si>
    <t>公用经费</t>
  </si>
  <si>
    <t>其中：办公费</t>
  </si>
  <si>
    <t xml:space="preserve">      水费、电费</t>
  </si>
  <si>
    <t xml:space="preserve">      差旅费</t>
  </si>
  <si>
    <t xml:space="preserve">      会议费</t>
  </si>
  <si>
    <t xml:space="preserve">      培训费</t>
  </si>
  <si>
    <t>政府采购金额</t>
  </si>
  <si>
    <t>—</t>
  </si>
  <si>
    <t>部门基本支出预算调整</t>
  </si>
  <si>
    <t>楼堂馆所控制情况 （ 2021年完工项目）</t>
  </si>
  <si>
    <r>
      <t>批复规模 （m</t>
    </r>
    <r>
      <rPr>
        <vertAlign val="superscript"/>
        <sz val="9"/>
        <rFont val="宋体"/>
        <family val="0"/>
      </rPr>
      <t>2</t>
    </r>
    <r>
      <rPr>
        <sz val="9"/>
        <rFont val="宋体"/>
        <family val="0"/>
      </rPr>
      <t>）</t>
    </r>
  </si>
  <si>
    <r>
      <t>实际规模 （m</t>
    </r>
    <r>
      <rPr>
        <vertAlign val="superscript"/>
        <sz val="9"/>
        <rFont val="宋体"/>
        <family val="0"/>
      </rPr>
      <t>2）</t>
    </r>
  </si>
  <si>
    <t>规模控制率</t>
  </si>
  <si>
    <t>预算投资（万元）</t>
  </si>
  <si>
    <t>实际投资
（万元）</t>
  </si>
  <si>
    <t>投资概算控制率</t>
  </si>
  <si>
    <t>无</t>
  </si>
  <si>
    <t>厉行节约保障措施</t>
  </si>
  <si>
    <t>制定《厉行节约管理制度》，严格执行《党政机关厉行节约反对浪费条例》和《湘西自治州党政机关国内公务接待费管理办法》等规定，坚持从严从简，勤俭办一切事业；坚持依法依规，严格按程序办事；坚持实事求是、公开透明，严格控制各项支出。</t>
  </si>
  <si>
    <t>说明：项目支出需要填报除基本支出以外的所有项目支出情况，公用经费填报基本支出中的一般商品和服务支出。</t>
  </si>
  <si>
    <t>单位负责人签字：田茂  填表人：张岭 联系电话：8531006 填报日期：2023 年 6 月 20 日</t>
  </si>
  <si>
    <t>附件2：</t>
  </si>
  <si>
    <t>州级预算部门整体支出绩效自评表</t>
  </si>
  <si>
    <r>
      <t>（</t>
    </r>
    <r>
      <rPr>
        <sz val="15"/>
        <rFont val="MingLiU"/>
        <family val="3"/>
      </rPr>
      <t>2022</t>
    </r>
    <r>
      <rPr>
        <sz val="15"/>
        <rFont val="宋体"/>
        <family val="0"/>
      </rPr>
      <t>年度）</t>
    </r>
  </si>
  <si>
    <t>州级预算部门名称</t>
  </si>
  <si>
    <t>湖南湘西经济开发区财政局</t>
  </si>
  <si>
    <r>
      <rPr>
        <sz val="9"/>
        <rFont val="宋体"/>
        <family val="0"/>
      </rPr>
      <t>年度预</t>
    </r>
    <r>
      <rPr>
        <sz val="9"/>
        <rFont val="MingLiU"/>
        <family val="3"/>
      </rPr>
      <t xml:space="preserve"> </t>
    </r>
    <r>
      <rPr>
        <sz val="9"/>
        <rFont val="宋体"/>
        <family val="0"/>
      </rPr>
      <t>算申请</t>
    </r>
    <r>
      <rPr>
        <sz val="9"/>
        <rFont val="MingLiU"/>
        <family val="3"/>
      </rPr>
      <t xml:space="preserve">     </t>
    </r>
    <r>
      <rPr>
        <sz val="9"/>
        <rFont val="宋体"/>
        <family val="0"/>
      </rPr>
      <t>（万元）</t>
    </r>
  </si>
  <si>
    <t>年初预算数</t>
  </si>
  <si>
    <t>全年预算数</t>
  </si>
  <si>
    <t>全年执行数</t>
  </si>
  <si>
    <r>
      <rPr>
        <sz val="9"/>
        <rFont val="MingLiU"/>
        <family val="3"/>
      </rPr>
      <t>分值</t>
    </r>
  </si>
  <si>
    <r>
      <rPr>
        <sz val="9"/>
        <rFont val="MingLiU"/>
        <family val="3"/>
      </rPr>
      <t>执行率</t>
    </r>
  </si>
  <si>
    <r>
      <rPr>
        <sz val="9"/>
        <rFont val="MingLiU"/>
        <family val="3"/>
      </rPr>
      <t>得分</t>
    </r>
  </si>
  <si>
    <r>
      <rPr>
        <sz val="9"/>
        <rFont val="MingLiU"/>
        <family val="3"/>
      </rPr>
      <t>年度资金总额</t>
    </r>
  </si>
  <si>
    <r>
      <rPr>
        <sz val="9"/>
        <rFont val="MingLiU"/>
        <family val="3"/>
      </rPr>
      <t>按收入性质分：</t>
    </r>
  </si>
  <si>
    <r>
      <rPr>
        <sz val="9"/>
        <rFont val="MingLiU"/>
        <family val="3"/>
      </rPr>
      <t>—</t>
    </r>
  </si>
  <si>
    <r>
      <rPr>
        <sz val="9"/>
        <rFont val="MingLiU"/>
        <family val="3"/>
      </rPr>
      <t>一般公共预算</t>
    </r>
  </si>
  <si>
    <r>
      <rPr>
        <sz val="9"/>
        <rFont val="MingLiU"/>
        <family val="3"/>
      </rPr>
      <t>政府性基金拨款</t>
    </r>
  </si>
  <si>
    <r>
      <rPr>
        <sz val="9"/>
        <rFont val="MingLiU"/>
        <family val="3"/>
      </rPr>
      <t>纳入专户管理的非税收入拨款</t>
    </r>
  </si>
  <si>
    <r>
      <rPr>
        <sz val="9"/>
        <rFont val="MingLiU"/>
        <family val="3"/>
      </rPr>
      <t>其他资金</t>
    </r>
  </si>
  <si>
    <r>
      <rPr>
        <sz val="8"/>
        <rFont val="MingLiU"/>
        <family val="3"/>
      </rPr>
      <t>按支出性质分：</t>
    </r>
  </si>
  <si>
    <r>
      <rPr>
        <sz val="9"/>
        <rFont val="MingLiU"/>
        <family val="3"/>
      </rPr>
      <t>基本支出</t>
    </r>
  </si>
  <si>
    <r>
      <rPr>
        <sz val="9"/>
        <rFont val="MingLiU"/>
        <family val="3"/>
      </rPr>
      <t>项目支出</t>
    </r>
  </si>
  <si>
    <t>年度总体目标</t>
  </si>
  <si>
    <r>
      <rPr>
        <sz val="9"/>
        <rFont val="MingLiU"/>
        <family val="3"/>
      </rPr>
      <t>预期目标</t>
    </r>
  </si>
  <si>
    <r>
      <rPr>
        <sz val="9"/>
        <rFont val="MingLiU"/>
        <family val="3"/>
      </rPr>
      <t>实际完成情况</t>
    </r>
  </si>
  <si>
    <t xml:space="preserve">1.强化党建引领作用。
2.一手抓财源建设，一手抓常态化疫情防控。
3.防范化解金融债务风险，深化银企合作。
4.解难纾困，优企惠企。
5.聚焦重点，保障民生。
</t>
  </si>
  <si>
    <r>
      <t>202</t>
    </r>
    <r>
      <rPr>
        <sz val="10"/>
        <rFont val="宋体"/>
        <family val="0"/>
      </rPr>
      <t>2</t>
    </r>
    <r>
      <rPr>
        <sz val="10"/>
        <rFont val="宋体"/>
        <family val="0"/>
      </rPr>
      <t>年我单位坚持以党的政治建设为统领，全面加强党对职工干部队伍建设工作的领导，多次集中组织干部职工对党史、政治理论学习，提高了全体职工的思想觉悟；面对疫情不断反复情况下，认真完成了常态化巡查摸排，为经济健康发展提供了保障；为解决企业资金难问题，辖区金融机构，增加了中小企业贷款额度，为企业继续落实了“无还本续贷”等各项优惠政策；202</t>
    </r>
    <r>
      <rPr>
        <sz val="10"/>
        <rFont val="宋体"/>
        <family val="0"/>
      </rPr>
      <t>2</t>
    </r>
    <r>
      <rPr>
        <sz val="10"/>
        <rFont val="宋体"/>
        <family val="0"/>
      </rPr>
      <t>年成功申报发行政府债券</t>
    </r>
    <r>
      <rPr>
        <sz val="10"/>
        <rFont val="宋体"/>
        <family val="0"/>
      </rPr>
      <t>11.2</t>
    </r>
    <r>
      <rPr>
        <sz val="10"/>
        <rFont val="宋体"/>
        <family val="0"/>
      </rPr>
      <t>亿元，为区内重点项目建设提供了资金保障，提高人民群众生活质量。</t>
    </r>
  </si>
  <si>
    <t>绩效指标</t>
  </si>
  <si>
    <r>
      <rPr>
        <sz val="9"/>
        <rFont val="MingLiU"/>
        <family val="3"/>
      </rPr>
      <t>一级指标</t>
    </r>
  </si>
  <si>
    <r>
      <rPr>
        <sz val="9"/>
        <rFont val="MingLiU"/>
        <family val="3"/>
      </rPr>
      <t>二级指标</t>
    </r>
  </si>
  <si>
    <r>
      <rPr>
        <sz val="9"/>
        <rFont val="MingLiU"/>
        <family val="3"/>
      </rPr>
      <t>三级指标</t>
    </r>
  </si>
  <si>
    <t>年度指标值</t>
  </si>
  <si>
    <t>实际完成值</t>
  </si>
  <si>
    <t>偏差原因分析及改进措施</t>
  </si>
  <si>
    <r>
      <t>产出指标 （</t>
    </r>
    <r>
      <rPr>
        <sz val="9"/>
        <rFont val="宋体"/>
        <family val="0"/>
      </rPr>
      <t>45</t>
    </r>
    <r>
      <rPr>
        <sz val="9"/>
        <rFont val="宋体"/>
        <family val="0"/>
      </rPr>
      <t xml:space="preserve"> 分）</t>
    </r>
  </si>
  <si>
    <t>数量指标</t>
  </si>
  <si>
    <t>重点工作完成率</t>
  </si>
  <si>
    <t>本单位2022年度五个文明建设绩效考核结果，等次为一等，单位重点工作已基本完成（分等次，未打分）。</t>
  </si>
  <si>
    <t>全省园区综合排名</t>
  </si>
  <si>
    <t>力争排名进前30名</t>
  </si>
  <si>
    <t>在全省133家园区“五好”园区综合考评排名第36位</t>
  </si>
  <si>
    <t>因受疫情影响，大部分企业生存困难，以致于与年初目标有差距。后续在创新平台和项目建设方面下功夫，酌情扣0.5分。</t>
  </si>
  <si>
    <t>固定资产管理</t>
  </si>
  <si>
    <t>全面完成了国有企业、行政事业单位等资产资源清查摸底</t>
  </si>
  <si>
    <t>筹融资工作</t>
  </si>
  <si>
    <t>5亿元</t>
  </si>
  <si>
    <t>2022年成功申报发行政府债券11.21亿元</t>
  </si>
  <si>
    <r>
      <t>产出指标 （45</t>
    </r>
    <r>
      <rPr>
        <sz val="9"/>
        <rFont val="宋体"/>
        <family val="0"/>
      </rPr>
      <t xml:space="preserve"> 分）</t>
    </r>
  </si>
  <si>
    <t>开展非法集资和金融风险排查工作</t>
  </si>
  <si>
    <t>12次</t>
  </si>
  <si>
    <t>40余次</t>
  </si>
  <si>
    <t>化解隐性债务</t>
  </si>
  <si>
    <t>隐性债务化解率实现100%</t>
  </si>
  <si>
    <t>质量指标</t>
  </si>
  <si>
    <t>财政评审审减率</t>
  </si>
  <si>
    <t>GDP同比增长</t>
  </si>
  <si>
    <r>
      <t>全年实现GDP85亿元，同比增长4.5</t>
    </r>
    <r>
      <rPr>
        <sz val="10"/>
        <rFont val="宋体"/>
        <family val="0"/>
      </rPr>
      <t>%。</t>
    </r>
  </si>
  <si>
    <t>时效指标</t>
  </si>
  <si>
    <t>部门预决算信息公开</t>
  </si>
  <si>
    <t>按规定及时公开</t>
  </si>
  <si>
    <t>已按规定及时公开</t>
  </si>
  <si>
    <t>重点工作完成及时性</t>
  </si>
  <si>
    <r>
      <t>202</t>
    </r>
    <r>
      <rPr>
        <sz val="10"/>
        <rFont val="宋体"/>
        <family val="0"/>
      </rPr>
      <t>2</t>
    </r>
    <r>
      <rPr>
        <sz val="10"/>
        <rFont val="宋体"/>
        <family val="0"/>
      </rPr>
      <t xml:space="preserve">年完成 </t>
    </r>
  </si>
  <si>
    <t>2022年</t>
  </si>
  <si>
    <t>产出指标 （45 分）</t>
  </si>
  <si>
    <t>成本指标</t>
  </si>
  <si>
    <t>公用经费控制率</t>
  </si>
  <si>
    <t>　≤100%</t>
  </si>
  <si>
    <t>三公经费控制率</t>
  </si>
  <si>
    <t>预算支出控制</t>
  </si>
  <si>
    <t>部门整体支出控制在预算内</t>
  </si>
  <si>
    <t>总支出控制在全年预算范围内</t>
  </si>
  <si>
    <r>
      <t>效益指标</t>
    </r>
    <r>
      <rPr>
        <sz val="9"/>
        <rFont val="MingLiU"/>
        <family val="3"/>
      </rPr>
      <t xml:space="preserve">  </t>
    </r>
    <r>
      <rPr>
        <sz val="9"/>
        <rFont val="宋体"/>
        <family val="0"/>
      </rPr>
      <t>（</t>
    </r>
    <r>
      <rPr>
        <sz val="9"/>
        <rFont val="MingLiU"/>
        <family val="3"/>
      </rPr>
      <t xml:space="preserve">45 </t>
    </r>
    <r>
      <rPr>
        <sz val="9"/>
        <rFont val="宋体"/>
        <family val="0"/>
      </rPr>
      <t>分）</t>
    </r>
  </si>
  <si>
    <t>经济效益指标</t>
  </si>
  <si>
    <t>实现财政收入</t>
  </si>
  <si>
    <t>实现财政总收入同比增长6.5%。</t>
  </si>
  <si>
    <t>高新区公共财政总收入完成65655万元，同比减少25112万元，下降27.7%</t>
  </si>
  <si>
    <t>因受疫情等影响，年初目标未全面完成。</t>
  </si>
  <si>
    <t>完成政府性基金收入</t>
  </si>
  <si>
    <t>4.5亿元</t>
  </si>
  <si>
    <t>全区政府性基金收入完成4.55亿元</t>
  </si>
  <si>
    <t>效益指标（45分）</t>
  </si>
  <si>
    <t>社会效益指标</t>
  </si>
  <si>
    <t>平安建设工作</t>
  </si>
  <si>
    <t>重大群体性事件发生0件</t>
  </si>
  <si>
    <t>未发生重大群体性事件</t>
  </si>
  <si>
    <t>缓解企业和个人生产经营压力</t>
  </si>
  <si>
    <t>兑现各类奖补资金、为中小微企业新增贷款、办理续贷及提供担保贷款</t>
  </si>
  <si>
    <t>企业兑现各类奖补9536.68万元；中小微企业提供新增贷款3.97亿元；为中小微企业办理续贷7.14亿元；为29家小微企业和个体工商户获得担保贷款6047万元</t>
  </si>
  <si>
    <r>
      <t>可持续影</t>
    </r>
    <r>
      <rPr>
        <sz val="9"/>
        <rFont val="MingLiU"/>
        <family val="3"/>
      </rPr>
      <t xml:space="preserve"> </t>
    </r>
    <r>
      <rPr>
        <sz val="9"/>
        <rFont val="宋体"/>
        <family val="0"/>
      </rPr>
      <t>响指标</t>
    </r>
  </si>
  <si>
    <t>为全区经济健康发展和社会稳定提供坚实财力支撑。</t>
  </si>
  <si>
    <t>提供财力支撑全区经济健康发展和社会稳定，增强财政持续能力保障。</t>
  </si>
  <si>
    <t>推动优化产业扶持政策结构，挖掘税收增长潜力，增强税收核心支柱作用；利用信息数据手段，强化资产管理，助力多渠道盘活资金，推动财政稳定、可持续发展。</t>
  </si>
  <si>
    <r>
      <rPr>
        <sz val="9"/>
        <rFont val="MingLiU"/>
        <family val="3"/>
      </rPr>
      <t>服务对象 满意度指 标</t>
    </r>
  </si>
  <si>
    <t>干部群众对财政各项工作的满意度</t>
  </si>
  <si>
    <t>≥90%</t>
  </si>
  <si>
    <t>总分</t>
  </si>
  <si>
    <t xml:space="preserve"> </t>
  </si>
  <si>
    <t>附件3-1：</t>
  </si>
  <si>
    <t>州级预算部门项目支出绩效自评表</t>
  </si>
  <si>
    <t>（2022年度）</t>
  </si>
  <si>
    <t>项目支出名称</t>
  </si>
  <si>
    <t>科学技术支出</t>
  </si>
  <si>
    <r>
      <rPr>
        <sz val="9"/>
        <rFont val="MingLiU"/>
        <family val="3"/>
      </rPr>
      <t>主管部门</t>
    </r>
  </si>
  <si>
    <t>湘西高新技术产业开发区管理委员会</t>
  </si>
  <si>
    <r>
      <rPr>
        <sz val="9"/>
        <rFont val="MingLiU"/>
        <family val="3"/>
      </rPr>
      <t>实施单位</t>
    </r>
  </si>
  <si>
    <r>
      <rPr>
        <sz val="9"/>
        <rFont val="宋体"/>
        <family val="0"/>
      </rPr>
      <t>项目资金</t>
    </r>
    <r>
      <rPr>
        <sz val="9"/>
        <rFont val="MingLiU"/>
        <family val="3"/>
      </rPr>
      <t xml:space="preserve">               </t>
    </r>
    <r>
      <rPr>
        <sz val="9"/>
        <rFont val="宋体"/>
        <family val="0"/>
      </rPr>
      <t>（万元）</t>
    </r>
  </si>
  <si>
    <r>
      <rPr>
        <sz val="9"/>
        <rFont val="MingLiU"/>
        <family val="3"/>
      </rPr>
      <t>其中：当年财政拨款</t>
    </r>
  </si>
  <si>
    <r>
      <rPr>
        <sz val="9"/>
        <rFont val="MingLiU"/>
        <family val="3"/>
      </rPr>
      <t>上年结转资金</t>
    </r>
  </si>
  <si>
    <t>预期目标</t>
  </si>
  <si>
    <t>及时兑现企业优惠政策，促进企业科技发展，壮大经济实力，形成核心竞争力。把投资服务中心优惠政策资金、财政风险补偿资金、吉投公司项目建设款、吉投公司利息支出等工作做实。</t>
  </si>
  <si>
    <t>全年为企业兑现各类奖补9536.68万元；持续加强银企合作，充分发挥风险补偿机制作用。通过我区金融机构为中小微企业提供新增贷款3.97亿元；为中小微企业办理续贷7.14亿元；通过州融资担保公司为29家小微企业和个体工商户获得担保贷款6047万元，在一定程度上有效缓解了驻区企业生产经营资金压力。</t>
  </si>
  <si>
    <r>
      <rPr>
        <sz val="9"/>
        <rFont val="MingLiU"/>
        <family val="3"/>
      </rPr>
      <t>绩效指标</t>
    </r>
  </si>
  <si>
    <r>
      <t>年度指</t>
    </r>
    <r>
      <rPr>
        <sz val="9"/>
        <rFont val="宋体"/>
        <family val="0"/>
      </rPr>
      <t>标</t>
    </r>
    <r>
      <rPr>
        <sz val="9"/>
        <rFont val="MingLiU"/>
        <family val="3"/>
      </rPr>
      <t>值</t>
    </r>
  </si>
  <si>
    <t>产出指标（50分）</t>
  </si>
  <si>
    <t>到位财政奖补资金</t>
  </si>
  <si>
    <r>
      <t>9</t>
    </r>
    <r>
      <rPr>
        <sz val="10"/>
        <rFont val="宋体"/>
        <family val="0"/>
      </rPr>
      <t>536.68万元</t>
    </r>
  </si>
  <si>
    <t>9536.68万元</t>
  </si>
  <si>
    <t>新增贷款</t>
  </si>
  <si>
    <t>不低于3亿元</t>
  </si>
  <si>
    <r>
      <t>3</t>
    </r>
    <r>
      <rPr>
        <sz val="10"/>
        <rFont val="宋体"/>
        <family val="0"/>
      </rPr>
      <t>.97亿元</t>
    </r>
  </si>
  <si>
    <t>优惠政策资金惠及企业数量</t>
  </si>
  <si>
    <t>50家</t>
  </si>
  <si>
    <t>52家</t>
  </si>
  <si>
    <t>申报扶持资金项目质量</t>
  </si>
  <si>
    <t>严格标准、部门协同，提高申报质量</t>
  </si>
  <si>
    <t>申报资料完整率和准确率提高，部门协同力有所加强</t>
  </si>
  <si>
    <t>力争排名进30名</t>
  </si>
  <si>
    <r>
      <t>143家省级以上产业园区“五好”园区综合评价中，湘西高新区排名3</t>
    </r>
    <r>
      <rPr>
        <sz val="10"/>
        <rFont val="宋体"/>
        <family val="0"/>
      </rPr>
      <t>6</t>
    </r>
    <r>
      <rPr>
        <sz val="10"/>
        <rFont val="宋体"/>
        <family val="0"/>
      </rPr>
      <t>位。</t>
    </r>
  </si>
  <si>
    <r>
      <t>未进前</t>
    </r>
    <r>
      <rPr>
        <sz val="10"/>
        <rFont val="Arial"/>
        <family val="2"/>
      </rPr>
      <t>30</t>
    </r>
    <r>
      <rPr>
        <sz val="10"/>
        <rFont val="宋体"/>
        <family val="0"/>
      </rPr>
      <t>名，酌情扣</t>
    </r>
    <r>
      <rPr>
        <sz val="10"/>
        <rFont val="Arial"/>
        <family val="2"/>
      </rPr>
      <t>0.5</t>
    </r>
    <r>
      <rPr>
        <sz val="10"/>
        <rFont val="宋体"/>
        <family val="0"/>
      </rPr>
      <t>分。需努力赶超。</t>
    </r>
  </si>
  <si>
    <t>申创国家高新区</t>
  </si>
  <si>
    <t>稳步推进创建国家级高新技术产业开发区</t>
  </si>
  <si>
    <t>湘西高新区创建国家高新区工作基本就绪，迎接了国家科技部、省科技厅相关领导和有关专家的现场指导。</t>
  </si>
  <si>
    <t>完成时间</t>
  </si>
  <si>
    <r>
      <t>202</t>
    </r>
    <r>
      <rPr>
        <sz val="10"/>
        <rFont val="宋体"/>
        <family val="0"/>
      </rPr>
      <t>2</t>
    </r>
    <r>
      <rPr>
        <sz val="10"/>
        <rFont val="宋体"/>
        <family val="0"/>
      </rPr>
      <t>年内</t>
    </r>
  </si>
  <si>
    <r>
      <rPr>
        <sz val="9"/>
        <rFont val="MingLiU"/>
        <family val="3"/>
      </rPr>
      <t>成本指标</t>
    </r>
  </si>
  <si>
    <t>支出控制在预算内</t>
  </si>
  <si>
    <r>
      <t xml:space="preserve">效益指标 </t>
    </r>
    <r>
      <rPr>
        <sz val="9"/>
        <rFont val="宋体"/>
        <family val="0"/>
      </rPr>
      <t>（</t>
    </r>
    <r>
      <rPr>
        <sz val="9"/>
        <rFont val="Times New Roman"/>
        <family val="1"/>
      </rPr>
      <t xml:space="preserve">30 </t>
    </r>
    <r>
      <rPr>
        <sz val="9"/>
        <rFont val="MingLiU"/>
        <family val="3"/>
      </rPr>
      <t>分）</t>
    </r>
  </si>
  <si>
    <t>产业发展水平</t>
  </si>
  <si>
    <t>科技赋能发展，促进企业科技进步。</t>
  </si>
  <si>
    <t>有效促进企业提高科技研发投入，促进企业科技进步。</t>
  </si>
  <si>
    <r>
      <rPr>
        <sz val="9"/>
        <rFont val="MingLiU"/>
        <family val="3"/>
      </rPr>
      <t>可持续影响指标</t>
    </r>
  </si>
  <si>
    <t>科学技术进步，实现经济、社会和环境协调发展</t>
  </si>
  <si>
    <t>科学技术进步渗透到人民的生产和生活，提高人民生活水平。</t>
  </si>
  <si>
    <t>科学技术进步逐步渗透到人民的生产和生活，人民生活处处感受到科技带来的福利。</t>
  </si>
  <si>
    <r>
      <rPr>
        <sz val="9"/>
        <rFont val="MingLiU"/>
        <family val="3"/>
      </rPr>
      <t>满意度 指标 （</t>
    </r>
    <r>
      <rPr>
        <sz val="9"/>
        <rFont val="Times New Roman"/>
        <family val="1"/>
      </rPr>
      <t xml:space="preserve">10 </t>
    </r>
    <r>
      <rPr>
        <sz val="9"/>
        <rFont val="MingLiU"/>
        <family val="3"/>
      </rPr>
      <t>分）</t>
    </r>
  </si>
  <si>
    <r>
      <rPr>
        <sz val="9"/>
        <rFont val="MingLiU"/>
        <family val="3"/>
      </rPr>
      <t>服务对象满意度指 标</t>
    </r>
  </si>
  <si>
    <t>服务对象满意度</t>
  </si>
  <si>
    <r>
      <t>95%</t>
    </r>
    <r>
      <rPr>
        <sz val="10"/>
        <rFont val="宋体"/>
        <family val="0"/>
      </rPr>
      <t>以上</t>
    </r>
  </si>
  <si>
    <t>说明：本项目支出绩效自评表，为按功能科目一级项目名称填写的项目支出绩效自评表。</t>
  </si>
  <si>
    <t>附件3-2：</t>
  </si>
  <si>
    <t>教育支出</t>
  </si>
  <si>
    <t>改善现有办学条件，扩建义务教育学校校区，解决区内群众子女入学难题</t>
  </si>
  <si>
    <t>全年安排教育支出用于由吉投公司实施的吉大师院附小经开区校区扩建项目工程，完成了教学楼扩建、智慧校园建设和教学设备购置及食堂设施设备购置，有效解决了区内群众子女入学难题。</t>
  </si>
  <si>
    <r>
      <rPr>
        <sz val="9"/>
        <rFont val="MingLiU"/>
        <family val="3"/>
      </rPr>
      <t>实际完成值</t>
    </r>
  </si>
  <si>
    <r>
      <rPr>
        <sz val="9"/>
        <rFont val="MingLiU"/>
        <family val="3"/>
      </rPr>
      <t xml:space="preserve">产出指标 </t>
    </r>
    <r>
      <rPr>
        <sz val="9"/>
        <rFont val="MingLiU"/>
        <family val="3"/>
      </rPr>
      <t>产出指标 （50 分）</t>
    </r>
  </si>
  <si>
    <t>项目到位资金</t>
  </si>
  <si>
    <r>
      <t>3</t>
    </r>
    <r>
      <rPr>
        <sz val="10"/>
        <rFont val="宋体"/>
        <family val="0"/>
      </rPr>
      <t>143.54</t>
    </r>
    <r>
      <rPr>
        <sz val="10"/>
        <rFont val="宋体"/>
        <family val="0"/>
      </rPr>
      <t>万元</t>
    </r>
  </si>
  <si>
    <t>工程验收合格率</t>
  </si>
  <si>
    <t>施工安全达标率</t>
  </si>
  <si>
    <r>
      <t>20</t>
    </r>
    <r>
      <rPr>
        <sz val="10"/>
        <rFont val="宋体"/>
        <family val="0"/>
      </rPr>
      <t>22</t>
    </r>
    <r>
      <rPr>
        <sz val="10"/>
        <rFont val="宋体"/>
        <family val="0"/>
      </rPr>
      <t>年内</t>
    </r>
  </si>
  <si>
    <r>
      <rPr>
        <sz val="9"/>
        <rFont val="MingLiU"/>
        <family val="3"/>
      </rPr>
      <t xml:space="preserve">效益指标 </t>
    </r>
    <r>
      <rPr>
        <sz val="9"/>
        <rFont val="Times New Roman"/>
        <family val="1"/>
      </rPr>
      <t xml:space="preserve">（30 </t>
    </r>
    <r>
      <rPr>
        <sz val="9"/>
        <rFont val="MingLiU"/>
        <family val="3"/>
      </rPr>
      <t>分）</t>
    </r>
  </si>
  <si>
    <t>破解园区儿童义务教育难题，保障适龄儿童受教育权利</t>
  </si>
  <si>
    <t>解决园区儿童就近入学问题，让家长工作无后顾之忧</t>
  </si>
  <si>
    <t>解决园区儿童入学难题，让家长安心工作，有利于社会和谐，提升百姓生活幸福感</t>
  </si>
  <si>
    <t>满足教育长期发展的需要和学校发展的需要</t>
  </si>
  <si>
    <t>满足教育长期发展的需要，增加学生容量，完善教施，满足学校发展的需要</t>
  </si>
  <si>
    <t>满足教育长期发展的需要，增加学生容量，完善教施，满足学校发展的需要，提升国民素质</t>
  </si>
  <si>
    <t>服务满意度仍有提升空间</t>
  </si>
  <si>
    <t>附件3-3：</t>
  </si>
  <si>
    <t>落实“无还本续贷”等各项优惠政策、发挥中小微企业融资担保机制的作用，通过州融资担保公司平台，为中小微企业提供担保贷款、通过风险补偿基金，为企业办理担保贷款、保障疫情防控期间减免企业相关税费、降低企业融资成本、落实相关补贴。</t>
  </si>
  <si>
    <t>兑现优惠政策金额</t>
  </si>
  <si>
    <r>
      <t>6</t>
    </r>
    <r>
      <rPr>
        <sz val="10"/>
        <rFont val="宋体"/>
        <family val="0"/>
      </rPr>
      <t>0</t>
    </r>
    <r>
      <rPr>
        <sz val="10"/>
        <rFont val="宋体"/>
        <family val="0"/>
      </rPr>
      <t>00万元</t>
    </r>
  </si>
  <si>
    <r>
      <t>9</t>
    </r>
    <r>
      <rPr>
        <sz val="10"/>
        <rFont val="宋体"/>
        <family val="0"/>
      </rPr>
      <t>536.68</t>
    </r>
    <r>
      <rPr>
        <sz val="10"/>
        <rFont val="宋体"/>
        <family val="0"/>
      </rPr>
      <t>万元</t>
    </r>
  </si>
  <si>
    <t>助推企业上市</t>
  </si>
  <si>
    <t>1家</t>
  </si>
  <si>
    <t>方彦半导体、洁宝日化（湘西）2家企业顺利入选省重点企业上市后备资源库</t>
  </si>
  <si>
    <t>严格标准、部门协同，提高申报质量。</t>
  </si>
  <si>
    <t>申报资料完整率和准确率提高，部门协同力有所加强。</t>
  </si>
  <si>
    <t>提升企业技术水平</t>
  </si>
  <si>
    <t>高新技术企业数量逐步增加，加强指导企业创新。</t>
  </si>
  <si>
    <t>高新技术企业数量逐步增加，企业创新意识加强。</t>
  </si>
  <si>
    <r>
      <t>202</t>
    </r>
    <r>
      <rPr>
        <sz val="10"/>
        <rFont val="宋体"/>
        <family val="0"/>
      </rPr>
      <t>2</t>
    </r>
    <r>
      <rPr>
        <sz val="10"/>
        <rFont val="宋体"/>
        <family val="0"/>
      </rPr>
      <t>年</t>
    </r>
  </si>
  <si>
    <r>
      <t>效益指</t>
    </r>
    <r>
      <rPr>
        <sz val="9"/>
        <rFont val="宋体"/>
        <family val="0"/>
      </rPr>
      <t>标</t>
    </r>
    <r>
      <rPr>
        <sz val="9"/>
        <rFont val="MingLiU"/>
        <family val="3"/>
      </rPr>
      <t xml:space="preserve"> </t>
    </r>
    <r>
      <rPr>
        <sz val="9"/>
        <rFont val="宋体"/>
        <family val="0"/>
      </rPr>
      <t>（</t>
    </r>
    <r>
      <rPr>
        <sz val="9"/>
        <rFont val="MingLiU"/>
        <family val="3"/>
      </rPr>
      <t>4</t>
    </r>
    <r>
      <rPr>
        <sz val="9"/>
        <rFont val="Times New Roman"/>
        <family val="1"/>
      </rPr>
      <t xml:space="preserve">0 </t>
    </r>
    <r>
      <rPr>
        <sz val="9"/>
        <rFont val="MingLiU"/>
        <family val="3"/>
      </rPr>
      <t>分）</t>
    </r>
  </si>
  <si>
    <t>产业机构相对合理，效益稳步提升。</t>
  </si>
  <si>
    <t>产业结构趋于合理，效益凸现。</t>
  </si>
  <si>
    <t>促进产业升级、就业增加</t>
  </si>
  <si>
    <t>促进产业升级、就业人数增加</t>
  </si>
  <si>
    <t>产业逐步升级，就业人数逐渐增加</t>
  </si>
  <si>
    <t>说明：本项目支出绩效自评表，为将各功能科目核算的末级科目-投资服务中心优惠政策资金项目支出填写的项目支出绩效自评表。</t>
  </si>
  <si>
    <t>附件4-1：</t>
  </si>
  <si>
    <t>州级预算部门政府性基金预算支出绩效自评表</t>
  </si>
  <si>
    <t>政府性基金预算支出名称</t>
  </si>
  <si>
    <t>城乡社区支出　</t>
  </si>
  <si>
    <t>主管部门</t>
  </si>
  <si>
    <t>实施单位</t>
  </si>
  <si>
    <t>项目资金
（万元）</t>
  </si>
  <si>
    <t>年初</t>
  </si>
  <si>
    <t>全年</t>
  </si>
  <si>
    <t>分值</t>
  </si>
  <si>
    <t>执行率</t>
  </si>
  <si>
    <t>得分</t>
  </si>
  <si>
    <t>预算数</t>
  </si>
  <si>
    <t>执行数</t>
  </si>
  <si>
    <t xml:space="preserve">年度资金总额 </t>
  </si>
  <si>
    <t xml:space="preserve">其中：当年财政拨款 </t>
  </si>
  <si>
    <t>——</t>
  </si>
  <si>
    <t xml:space="preserve">上年结转资金 </t>
  </si>
  <si>
    <t>其他资金</t>
  </si>
  <si>
    <t xml:space="preserve">实际完成情况 </t>
  </si>
  <si>
    <t>按时足额支付保障性住房建设款、公租房物管费、吉投公司项目建设款及利息</t>
  </si>
  <si>
    <t>一级指标</t>
  </si>
  <si>
    <t>二级指标</t>
  </si>
  <si>
    <t>三级指标</t>
  </si>
  <si>
    <t>产出指标
(50分)</t>
  </si>
  <si>
    <t>项目全年资金到位金额</t>
  </si>
  <si>
    <r>
      <t>1</t>
    </r>
    <r>
      <rPr>
        <sz val="10"/>
        <color indexed="8"/>
        <rFont val="宋体"/>
        <family val="0"/>
      </rPr>
      <t>4033.43</t>
    </r>
    <r>
      <rPr>
        <sz val="10"/>
        <color indexed="8"/>
        <rFont val="宋体"/>
        <family val="0"/>
      </rPr>
      <t>万元</t>
    </r>
  </si>
  <si>
    <t>14033.43万元</t>
  </si>
  <si>
    <t>资金监管覆盖率</t>
  </si>
  <si>
    <t>资金支付合规率</t>
  </si>
  <si>
    <t>工作任务目标完成</t>
  </si>
  <si>
    <t>资金支付及时率</t>
  </si>
  <si>
    <r>
      <t>效益指标
（4</t>
    </r>
    <r>
      <rPr>
        <sz val="10"/>
        <color indexed="8"/>
        <rFont val="宋体"/>
        <family val="0"/>
      </rPr>
      <t>0</t>
    </r>
    <r>
      <rPr>
        <sz val="10"/>
        <color indexed="8"/>
        <rFont val="宋体"/>
        <family val="0"/>
      </rPr>
      <t>分）</t>
    </r>
  </si>
  <si>
    <t>执行标的额到位率</t>
  </si>
  <si>
    <t>社区经济发展</t>
  </si>
  <si>
    <t>带动社区经济增长</t>
  </si>
  <si>
    <t>社区经济增长逐步凸现</t>
  </si>
  <si>
    <t>促进社会稳定</t>
  </si>
  <si>
    <t>社会和谐稳定</t>
  </si>
  <si>
    <t>社会整体和谐稳定，人们安居乐业</t>
  </si>
  <si>
    <t>提升社区生活质量</t>
  </si>
  <si>
    <t>社区居民生活品质改善</t>
  </si>
  <si>
    <t>社区居民生活品质逐步改善，居民基本素质整体提高</t>
  </si>
  <si>
    <t>持续影响指标</t>
  </si>
  <si>
    <t>是否可持续</t>
  </si>
  <si>
    <t>持续助推美丽城市</t>
  </si>
  <si>
    <t>服务对象满意度指标</t>
  </si>
  <si>
    <t>群众满意度</t>
  </si>
  <si>
    <r>
      <t>单位负责人签字：田茂</t>
    </r>
    <r>
      <rPr>
        <sz val="11"/>
        <rFont val="MingLiU"/>
        <family val="3"/>
      </rPr>
      <t xml:space="preserve">  </t>
    </r>
    <r>
      <rPr>
        <sz val="11"/>
        <rFont val="宋体"/>
        <family val="0"/>
      </rPr>
      <t>填表人：张岭</t>
    </r>
    <r>
      <rPr>
        <sz val="11"/>
        <rFont val="MingLiU"/>
        <family val="3"/>
      </rPr>
      <t xml:space="preserve"> </t>
    </r>
    <r>
      <rPr>
        <sz val="11"/>
        <rFont val="宋体"/>
        <family val="0"/>
      </rPr>
      <t>联系电话：</t>
    </r>
    <r>
      <rPr>
        <sz val="11"/>
        <rFont val="MingLiU"/>
        <family val="3"/>
      </rPr>
      <t xml:space="preserve">8531006 </t>
    </r>
    <r>
      <rPr>
        <sz val="11"/>
        <rFont val="宋体"/>
        <family val="0"/>
      </rPr>
      <t>填报日期：2022</t>
    </r>
    <r>
      <rPr>
        <sz val="11"/>
        <rFont val="MingLiU"/>
        <family val="3"/>
      </rPr>
      <t xml:space="preserve"> </t>
    </r>
    <r>
      <rPr>
        <sz val="11"/>
        <rFont val="宋体"/>
        <family val="0"/>
      </rPr>
      <t>年</t>
    </r>
    <r>
      <rPr>
        <sz val="11"/>
        <rFont val="MingLiU"/>
        <family val="3"/>
      </rPr>
      <t xml:space="preserve"> 6 </t>
    </r>
    <r>
      <rPr>
        <sz val="11"/>
        <rFont val="宋体"/>
        <family val="0"/>
      </rPr>
      <t>月</t>
    </r>
    <r>
      <rPr>
        <sz val="11"/>
        <rFont val="MingLiU"/>
        <family val="3"/>
      </rPr>
      <t xml:space="preserve"> 20 </t>
    </r>
    <r>
      <rPr>
        <sz val="11"/>
        <rFont val="宋体"/>
        <family val="0"/>
      </rPr>
      <t>日</t>
    </r>
  </si>
  <si>
    <t>附件4-2：</t>
  </si>
  <si>
    <t>其他地方自行试点项目收益专项债券收入安排的支出</t>
  </si>
  <si>
    <t xml:space="preserve">  </t>
  </si>
  <si>
    <t>投资建设湘西高新区停车场项目，承建产业转移园区基础设施建设，新增债券棚户区改造项目，新增债券园区基础设施建设.</t>
  </si>
  <si>
    <r>
      <t>投入专项债券资金1</t>
    </r>
    <r>
      <rPr>
        <sz val="10"/>
        <color indexed="8"/>
        <rFont val="宋体"/>
        <family val="0"/>
      </rPr>
      <t>1.2</t>
    </r>
    <r>
      <rPr>
        <sz val="10"/>
        <color indexed="8"/>
        <rFont val="宋体"/>
        <family val="0"/>
      </rPr>
      <t>亿元重点支持，承接产业转移示范园基础设施建设项目、双河保障房改造、停车场建设等项目。</t>
    </r>
  </si>
  <si>
    <r>
      <t>4</t>
    </r>
    <r>
      <rPr>
        <sz val="10"/>
        <color indexed="8"/>
        <rFont val="宋体"/>
        <family val="0"/>
      </rPr>
      <t>5000</t>
    </r>
    <r>
      <rPr>
        <sz val="10"/>
        <color indexed="8"/>
        <rFont val="宋体"/>
        <family val="0"/>
      </rPr>
      <t>万元</t>
    </r>
  </si>
  <si>
    <r>
      <t>1</t>
    </r>
    <r>
      <rPr>
        <sz val="10"/>
        <color indexed="8"/>
        <rFont val="宋体"/>
        <family val="0"/>
      </rPr>
      <t>12000</t>
    </r>
    <r>
      <rPr>
        <sz val="10"/>
        <color indexed="8"/>
        <rFont val="宋体"/>
        <family val="0"/>
      </rPr>
      <t>万元</t>
    </r>
  </si>
  <si>
    <t>效益指标
（30分）</t>
  </si>
  <si>
    <t>促进经济提升</t>
  </si>
  <si>
    <t>发展经开区经济，为群众提供就业机会。</t>
  </si>
  <si>
    <t>经开区经济发展日新月异，群众就业机会增多。</t>
  </si>
  <si>
    <t>社会和谐稳定，人们安居乐业。</t>
  </si>
  <si>
    <t>缓解企业经营压力</t>
  </si>
  <si>
    <t>减轻企业负担，保障员工就业</t>
  </si>
  <si>
    <t>社会财富共享，持续助推美丽城市。</t>
  </si>
  <si>
    <t>美丽城市可持续性发展增强。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</si>
</sst>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_ "/>
    <numFmt numFmtId="179" formatCode=";;;\ \ \ @"/>
  </numFmts>
  <fonts count="50">
    <font>
      <sz val="11"/>
      <color indexed="8"/>
      <name val="宋体"/>
      <family val="0"/>
    </font>
    <font>
      <sz val="11"/>
      <name val="宋体"/>
      <family val="0"/>
    </font>
    <font>
      <sz val="10"/>
      <name val="Arial"/>
      <family val="2"/>
    </font>
    <font>
      <b/>
      <sz val="10"/>
      <color indexed="8"/>
      <name val="宋体"/>
      <family val="0"/>
    </font>
    <font>
      <sz val="10"/>
      <color indexed="8"/>
      <name val="宋体"/>
      <family val="0"/>
    </font>
    <font>
      <sz val="16"/>
      <color indexed="8"/>
      <name val="宋体"/>
      <family val="0"/>
    </font>
    <font>
      <sz val="14"/>
      <color indexed="8"/>
      <name val="宋体"/>
      <family val="0"/>
    </font>
    <font>
      <sz val="10"/>
      <name val="宋体"/>
      <family val="0"/>
    </font>
    <font>
      <b/>
      <sz val="10"/>
      <name val="宋体"/>
      <family val="0"/>
    </font>
    <font>
      <sz val="16"/>
      <name val="MingLiU"/>
      <family val="3"/>
    </font>
    <font>
      <sz val="14"/>
      <name val="MingLiU"/>
      <family val="3"/>
    </font>
    <font>
      <sz val="9"/>
      <name val="MingLiU"/>
      <family val="3"/>
    </font>
    <font>
      <sz val="10"/>
      <name val="Times New Roman"/>
      <family val="1"/>
    </font>
    <font>
      <sz val="9"/>
      <name val="宋体"/>
      <family val="0"/>
    </font>
    <font>
      <sz val="9"/>
      <name val="Times New Roman"/>
      <family val="1"/>
    </font>
    <font>
      <b/>
      <sz val="9"/>
      <name val="宋体"/>
      <family val="0"/>
    </font>
    <font>
      <b/>
      <sz val="9"/>
      <name val="MingLiU"/>
      <family val="3"/>
    </font>
    <font>
      <b/>
      <sz val="9"/>
      <name val="Times New Roman"/>
      <family val="1"/>
    </font>
    <font>
      <sz val="11"/>
      <name val="MingLiU"/>
      <family val="3"/>
    </font>
    <font>
      <sz val="8"/>
      <name val="仿宋_GB2312"/>
      <family val="3"/>
    </font>
    <font>
      <sz val="17"/>
      <name val="MingLiU"/>
      <family val="3"/>
    </font>
    <font>
      <sz val="15"/>
      <name val="宋体"/>
      <family val="0"/>
    </font>
    <font>
      <sz val="15"/>
      <name val="MingLiU"/>
      <family val="3"/>
    </font>
    <font>
      <sz val="8"/>
      <name val="MingLiU"/>
      <family val="3"/>
    </font>
    <font>
      <b/>
      <sz val="10"/>
      <name val="Arial"/>
      <family val="2"/>
    </font>
    <font>
      <b/>
      <sz val="12"/>
      <name val="宋体"/>
      <family val="0"/>
    </font>
    <font>
      <sz val="21"/>
      <name val="宋体"/>
      <family val="0"/>
    </font>
    <font>
      <sz val="10"/>
      <name val="Arial Narrow"/>
      <family val="2"/>
    </font>
    <font>
      <b/>
      <sz val="10"/>
      <name val="Arial Narrow"/>
      <family val="2"/>
    </font>
    <font>
      <sz val="9"/>
      <name val="Arial Narrow"/>
      <family val="2"/>
    </font>
    <font>
      <sz val="14"/>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vertAlign val="superscript"/>
      <sz val="9"/>
      <name val="宋体"/>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1">
    <border>
      <left/>
      <right/>
      <top/>
      <bottom/>
      <diagonal/>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48" fillId="17" borderId="0" applyNumberFormat="0" applyBorder="0" applyAlignment="0" applyProtection="0"/>
    <xf numFmtId="0" fontId="48"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48" fillId="19" borderId="0" applyNumberFormat="0" applyBorder="0" applyAlignment="0" applyProtection="0"/>
    <xf numFmtId="0" fontId="48"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48" fillId="23" borderId="0" applyNumberFormat="0" applyBorder="0" applyAlignment="0" applyProtection="0"/>
  </cellStyleXfs>
  <cellXfs count="131">
    <xf numFmtId="0" fontId="0" fillId="0" borderId="0" xfId="0" applyAlignment="1">
      <alignment vertical="center"/>
    </xf>
    <xf numFmtId="0" fontId="2" fillId="0"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Border="1" applyAlignment="1">
      <alignment horizontal="center" vertical="center"/>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0" fontId="7"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43" fontId="4" fillId="0" borderId="9" xfId="0" applyNumberFormat="1" applyFont="1" applyBorder="1" applyAlignment="1">
      <alignment horizontal="center" vertical="center" wrapText="1"/>
    </xf>
    <xf numFmtId="9" fontId="4" fillId="0" borderId="9" xfId="0" applyNumberFormat="1"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top" wrapText="1"/>
    </xf>
    <xf numFmtId="0" fontId="4" fillId="0" borderId="14" xfId="0" applyFont="1" applyBorder="1" applyAlignment="1">
      <alignment horizontal="center" vertical="center" wrapText="1"/>
    </xf>
    <xf numFmtId="0" fontId="7" fillId="0" borderId="12" xfId="0" applyFont="1" applyBorder="1" applyAlignment="1">
      <alignment horizontal="left" vertical="center" wrapText="1"/>
    </xf>
    <xf numFmtId="0" fontId="7" fillId="0" borderId="15" xfId="0" applyFont="1" applyBorder="1" applyAlignment="1">
      <alignment horizontal="left" vertical="center" wrapText="1"/>
    </xf>
    <xf numFmtId="0" fontId="7" fillId="0" borderId="13" xfId="0" applyFont="1" applyBorder="1" applyAlignment="1">
      <alignment horizontal="left" vertical="center" wrapText="1"/>
    </xf>
    <xf numFmtId="0" fontId="4" fillId="0" borderId="12" xfId="0" applyFont="1" applyBorder="1" applyAlignment="1">
      <alignment horizontal="left" vertical="center" wrapText="1"/>
    </xf>
    <xf numFmtId="0" fontId="4" fillId="0" borderId="15" xfId="0" applyFont="1" applyBorder="1" applyAlignment="1">
      <alignment horizontal="left" vertical="center" wrapText="1"/>
    </xf>
    <xf numFmtId="0" fontId="7" fillId="0" borderId="9" xfId="0" applyFont="1" applyBorder="1" applyAlignment="1">
      <alignment horizontal="left" vertical="center" wrapText="1"/>
    </xf>
    <xf numFmtId="0" fontId="4" fillId="0" borderId="9" xfId="0" applyFont="1" applyBorder="1" applyAlignment="1">
      <alignment vertical="center" wrapText="1"/>
    </xf>
    <xf numFmtId="0" fontId="4" fillId="0" borderId="0" xfId="0" applyFont="1" applyAlignment="1">
      <alignment horizontal="left" vertical="center"/>
    </xf>
    <xf numFmtId="0" fontId="1" fillId="0" borderId="0" xfId="0" applyFont="1" applyFill="1" applyAlignment="1">
      <alignment vertical="center"/>
    </xf>
    <xf numFmtId="0" fontId="2" fillId="0" borderId="0" xfId="0" applyFont="1" applyFill="1" applyAlignment="1">
      <alignment horizontal="center" vertical="center"/>
    </xf>
    <xf numFmtId="0" fontId="4" fillId="0" borderId="13" xfId="0" applyFont="1" applyBorder="1" applyAlignment="1">
      <alignment horizontal="left" vertical="center" wrapText="1"/>
    </xf>
    <xf numFmtId="0" fontId="6" fillId="0" borderId="16" xfId="0" applyFont="1" applyBorder="1" applyAlignment="1">
      <alignment horizontal="center" vertical="center"/>
    </xf>
    <xf numFmtId="0" fontId="4"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9"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0" borderId="0" xfId="0" applyFont="1" applyFill="1" applyAlignment="1">
      <alignment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0" fontId="11"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0" fontId="11"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3" fillId="0" borderId="9" xfId="0" applyFont="1" applyFill="1" applyBorder="1" applyAlignment="1">
      <alignment horizontal="center" vertical="center" wrapText="1"/>
    </xf>
    <xf numFmtId="1" fontId="14" fillId="0" borderId="9" xfId="0" applyNumberFormat="1" applyFont="1" applyFill="1" applyBorder="1" applyAlignment="1">
      <alignment horizontal="center" vertical="center"/>
    </xf>
    <xf numFmtId="10" fontId="2" fillId="0" borderId="9" xfId="0" applyNumberFormat="1" applyFont="1" applyFill="1" applyBorder="1" applyAlignment="1">
      <alignment horizontal="center" vertical="center"/>
    </xf>
    <xf numFmtId="0" fontId="11" fillId="0" borderId="9" xfId="0" applyFont="1" applyFill="1" applyBorder="1" applyAlignment="1">
      <alignment horizontal="justify" vertical="center"/>
    </xf>
    <xf numFmtId="0" fontId="7"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11" fillId="0" borderId="10" xfId="0" applyFont="1" applyFill="1" applyBorder="1" applyAlignment="1">
      <alignment horizontal="center" vertical="center"/>
    </xf>
    <xf numFmtId="0" fontId="7" fillId="0" borderId="9" xfId="0" applyFont="1" applyFill="1" applyBorder="1" applyAlignment="1">
      <alignment horizontal="center" vertical="center" wrapText="1"/>
    </xf>
    <xf numFmtId="0" fontId="11" fillId="0" borderId="11" xfId="0" applyFont="1" applyFill="1" applyBorder="1" applyAlignment="1">
      <alignment horizontal="center" vertical="center"/>
    </xf>
    <xf numFmtId="9" fontId="7" fillId="0" borderId="9" xfId="0" applyNumberFormat="1" applyFont="1" applyFill="1" applyBorder="1" applyAlignment="1">
      <alignment horizontal="center" vertical="center" wrapText="1"/>
    </xf>
    <xf numFmtId="0" fontId="7" fillId="0" borderId="10" xfId="0" applyFont="1" applyFill="1" applyBorder="1" applyAlignment="1">
      <alignment vertical="center" wrapText="1"/>
    </xf>
    <xf numFmtId="0" fontId="7" fillId="0" borderId="9" xfId="0" applyFont="1" applyFill="1" applyBorder="1" applyAlignment="1">
      <alignment horizontal="center" vertical="center" shrinkToFi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wrapText="1"/>
    </xf>
    <xf numFmtId="9" fontId="2" fillId="0" borderId="9" xfId="0" applyNumberFormat="1" applyFont="1" applyFill="1" applyBorder="1" applyAlignment="1">
      <alignment horizontal="center" vertical="center"/>
    </xf>
    <xf numFmtId="0" fontId="15" fillId="0" borderId="9" xfId="0" applyFont="1" applyFill="1" applyBorder="1" applyAlignment="1">
      <alignment horizontal="center" vertical="center"/>
    </xf>
    <xf numFmtId="0" fontId="16" fillId="0" borderId="9" xfId="0" applyFont="1" applyFill="1" applyBorder="1" applyAlignment="1">
      <alignment horizontal="center" vertical="center"/>
    </xf>
    <xf numFmtId="1" fontId="17" fillId="0" borderId="9" xfId="0" applyNumberFormat="1" applyFont="1" applyFill="1" applyBorder="1" applyAlignment="1">
      <alignment horizontal="center" vertical="center"/>
    </xf>
    <xf numFmtId="0" fontId="17" fillId="0" borderId="9" xfId="0" applyNumberFormat="1" applyFont="1" applyFill="1" applyBorder="1" applyAlignment="1">
      <alignment horizontal="center" vertical="center"/>
    </xf>
    <xf numFmtId="0" fontId="18" fillId="0" borderId="0" xfId="0" applyFont="1" applyFill="1" applyAlignment="1">
      <alignment vertical="center"/>
    </xf>
    <xf numFmtId="0" fontId="2" fillId="0" borderId="13" xfId="0" applyFont="1" applyFill="1" applyBorder="1" applyAlignment="1">
      <alignment horizontal="left" vertical="center" wrapText="1"/>
    </xf>
    <xf numFmtId="0" fontId="19" fillId="0" borderId="9" xfId="0" applyFont="1" applyFill="1" applyBorder="1" applyAlignment="1">
      <alignment horizontal="justify" vertical="center"/>
    </xf>
    <xf numFmtId="0" fontId="11" fillId="0" borderId="9" xfId="0" applyFont="1" applyFill="1" applyBorder="1" applyAlignment="1">
      <alignment horizontal="left" vertical="center" wrapText="1"/>
    </xf>
    <xf numFmtId="4" fontId="2" fillId="0" borderId="9" xfId="0" applyNumberFormat="1" applyFont="1" applyFill="1" applyBorder="1" applyAlignment="1">
      <alignment horizontal="center" vertical="center"/>
    </xf>
    <xf numFmtId="4" fontId="2" fillId="0" borderId="0" xfId="0" applyNumberFormat="1" applyFont="1" applyFill="1" applyAlignment="1">
      <alignment vertical="center"/>
    </xf>
    <xf numFmtId="0" fontId="7" fillId="24" borderId="9" xfId="0" applyFont="1" applyFill="1" applyBorder="1" applyAlignment="1">
      <alignment horizontal="left" vertical="center" wrapText="1"/>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13"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shrinkToFit="1"/>
    </xf>
    <xf numFmtId="0" fontId="2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9" xfId="0" applyFont="1" applyFill="1" applyBorder="1" applyAlignment="1">
      <alignment horizontal="center" vertical="center"/>
    </xf>
    <xf numFmtId="9" fontId="13" fillId="0" borderId="9" xfId="0" applyNumberFormat="1"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10" fontId="7" fillId="0" borderId="9" xfId="0" applyNumberFormat="1" applyFont="1" applyFill="1" applyBorder="1" applyAlignment="1">
      <alignment horizontal="center" vertical="center" wrapText="1"/>
    </xf>
    <xf numFmtId="0" fontId="7" fillId="0" borderId="9" xfId="0" applyNumberFormat="1" applyFont="1" applyFill="1" applyBorder="1" applyAlignment="1" applyProtection="1">
      <alignment horizontal="center" vertical="center" wrapText="1"/>
      <protection/>
    </xf>
    <xf numFmtId="0" fontId="13" fillId="0" borderId="14" xfId="0" applyFont="1" applyFill="1" applyBorder="1" applyAlignment="1">
      <alignment horizontal="center" vertical="center" wrapText="1"/>
    </xf>
    <xf numFmtId="0" fontId="11" fillId="0" borderId="14" xfId="0" applyFont="1" applyFill="1" applyBorder="1" applyAlignment="1">
      <alignment horizontal="center" vertical="center"/>
    </xf>
    <xf numFmtId="0" fontId="24" fillId="0" borderId="9" xfId="0" applyFont="1" applyFill="1" applyBorder="1" applyAlignment="1">
      <alignment horizontal="center" vertical="center"/>
    </xf>
    <xf numFmtId="0" fontId="2" fillId="0" borderId="9" xfId="0" applyNumberFormat="1" applyFont="1" applyFill="1" applyBorder="1" applyAlignment="1">
      <alignment horizontal="center" vertical="center"/>
    </xf>
    <xf numFmtId="176" fontId="2" fillId="0" borderId="0" xfId="0" applyNumberFormat="1"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center" vertical="center"/>
    </xf>
    <xf numFmtId="177" fontId="7" fillId="0" borderId="0" xfId="0" applyNumberFormat="1" applyFont="1" applyFill="1" applyAlignment="1">
      <alignment horizontal="center" vertical="center"/>
    </xf>
    <xf numFmtId="0" fontId="25" fillId="0" borderId="0" xfId="0" applyFont="1" applyFill="1" applyAlignment="1">
      <alignment vertical="center"/>
    </xf>
    <xf numFmtId="0" fontId="26" fillId="0" borderId="0" xfId="0" applyFont="1" applyFill="1" applyAlignment="1">
      <alignment horizontal="center" vertical="center"/>
    </xf>
    <xf numFmtId="0" fontId="7" fillId="0" borderId="10" xfId="0" applyFont="1" applyFill="1" applyBorder="1" applyAlignment="1">
      <alignment horizontal="left"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177" fontId="13" fillId="0" borderId="9" xfId="0" applyNumberFormat="1" applyFont="1" applyFill="1" applyBorder="1" applyAlignment="1">
      <alignment horizontal="center" vertical="center"/>
    </xf>
    <xf numFmtId="0" fontId="7" fillId="0" borderId="14" xfId="0" applyFont="1" applyFill="1" applyBorder="1" applyAlignment="1">
      <alignment horizontal="left"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10" fontId="7" fillId="0" borderId="9" xfId="0" applyNumberFormat="1" applyFont="1" applyFill="1" applyBorder="1" applyAlignment="1">
      <alignment horizontal="center" vertical="center"/>
    </xf>
    <xf numFmtId="0" fontId="7" fillId="0" borderId="9" xfId="0" applyFont="1" applyFill="1" applyBorder="1" applyAlignment="1">
      <alignment horizontal="left"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177" fontId="13" fillId="0" borderId="12" xfId="0" applyNumberFormat="1" applyFont="1" applyFill="1" applyBorder="1" applyAlignment="1">
      <alignment horizontal="center" vertical="center" wrapText="1"/>
    </xf>
    <xf numFmtId="177" fontId="13" fillId="0" borderId="13" xfId="0" applyNumberFormat="1" applyFont="1" applyFill="1" applyBorder="1" applyAlignment="1">
      <alignment horizontal="center" vertical="center" wrapText="1"/>
    </xf>
    <xf numFmtId="0" fontId="13" fillId="0" borderId="9" xfId="0" applyFont="1" applyFill="1" applyBorder="1" applyAlignment="1">
      <alignment horizontal="left" vertical="center"/>
    </xf>
    <xf numFmtId="178" fontId="27" fillId="0" borderId="12" xfId="0" applyNumberFormat="1" applyFont="1" applyFill="1" applyBorder="1" applyAlignment="1">
      <alignment horizontal="center" vertical="center"/>
    </xf>
    <xf numFmtId="178" fontId="27" fillId="0" borderId="13" xfId="0" applyNumberFormat="1"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176" fontId="28" fillId="0" borderId="12" xfId="0" applyNumberFormat="1" applyFont="1" applyFill="1" applyBorder="1" applyAlignment="1">
      <alignment horizontal="center" vertical="center"/>
    </xf>
    <xf numFmtId="176" fontId="28" fillId="0" borderId="13" xfId="0" applyNumberFormat="1" applyFont="1" applyFill="1" applyBorder="1" applyAlignment="1">
      <alignment horizontal="center" vertical="center"/>
    </xf>
    <xf numFmtId="43" fontId="27" fillId="0" borderId="12" xfId="0" applyNumberFormat="1" applyFont="1" applyFill="1" applyBorder="1" applyAlignment="1">
      <alignment horizontal="center" vertical="center"/>
    </xf>
    <xf numFmtId="43" fontId="27" fillId="0" borderId="13" xfId="0" applyNumberFormat="1" applyFont="1" applyFill="1" applyBorder="1" applyAlignment="1">
      <alignment horizontal="center" vertical="center"/>
    </xf>
    <xf numFmtId="179" fontId="7" fillId="0" borderId="9" xfId="0" applyNumberFormat="1" applyFont="1" applyFill="1" applyBorder="1" applyAlignment="1">
      <alignment vertical="center" wrapText="1"/>
    </xf>
    <xf numFmtId="179" fontId="7" fillId="0" borderId="9" xfId="0" applyNumberFormat="1" applyFont="1" applyFill="1" applyBorder="1" applyAlignment="1">
      <alignment horizontal="left" vertical="center" wrapText="1"/>
    </xf>
    <xf numFmtId="0" fontId="4" fillId="0" borderId="9" xfId="0" applyFont="1" applyFill="1" applyBorder="1" applyAlignment="1">
      <alignment vertical="center" wrapText="1"/>
    </xf>
    <xf numFmtId="0" fontId="29" fillId="0" borderId="12" xfId="0" applyFont="1" applyFill="1" applyBorder="1" applyAlignment="1">
      <alignment horizontal="center" vertical="center"/>
    </xf>
    <xf numFmtId="0" fontId="29" fillId="0" borderId="13" xfId="0" applyFont="1" applyFill="1" applyBorder="1" applyAlignment="1">
      <alignment horizontal="center" vertical="center"/>
    </xf>
    <xf numFmtId="0" fontId="13" fillId="0" borderId="9" xfId="0" applyFont="1" applyFill="1" applyBorder="1" applyAlignment="1">
      <alignment horizontal="left" vertical="center" shrinkToFit="1"/>
    </xf>
    <xf numFmtId="0" fontId="13" fillId="0" borderId="0" xfId="0" applyFont="1" applyFill="1" applyAlignment="1">
      <alignment vertical="center"/>
    </xf>
    <xf numFmtId="0" fontId="30" fillId="0" borderId="0" xfId="0" applyFont="1" applyFill="1" applyAlignment="1">
      <alignment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15"/>
  <sheetViews>
    <sheetView tabSelected="1" workbookViewId="0" topLeftCell="A7">
      <selection activeCell="K24" sqref="K24"/>
    </sheetView>
  </sheetViews>
  <sheetFormatPr defaultColWidth="9.875" defaultRowHeight="13.5"/>
  <cols>
    <col min="1" max="1" width="36.125" style="96" customWidth="1"/>
    <col min="2" max="5" width="10.50390625" style="97" customWidth="1"/>
    <col min="6" max="7" width="10.50390625" style="98" customWidth="1"/>
    <col min="8" max="16384" width="9.875" style="96" customWidth="1"/>
  </cols>
  <sheetData>
    <row r="1" ht="21" customHeight="1">
      <c r="A1" s="99" t="s">
        <v>0</v>
      </c>
    </row>
    <row r="3" spans="1:7" ht="26.25">
      <c r="A3" s="100" t="s">
        <v>1</v>
      </c>
      <c r="B3" s="100"/>
      <c r="C3" s="100"/>
      <c r="D3" s="100"/>
      <c r="E3" s="100"/>
      <c r="F3" s="100"/>
      <c r="G3" s="100"/>
    </row>
    <row r="4" ht="25.5" customHeight="1">
      <c r="A4" s="96" t="s">
        <v>2</v>
      </c>
    </row>
    <row r="5" spans="1:7" ht="18" customHeight="1">
      <c r="A5" s="101" t="s">
        <v>3</v>
      </c>
      <c r="B5" s="102" t="s">
        <v>4</v>
      </c>
      <c r="C5" s="103"/>
      <c r="D5" s="102" t="s">
        <v>5</v>
      </c>
      <c r="E5" s="103"/>
      <c r="F5" s="104" t="s">
        <v>6</v>
      </c>
      <c r="G5" s="104"/>
    </row>
    <row r="6" spans="1:7" ht="16.5" customHeight="1">
      <c r="A6" s="105"/>
      <c r="B6" s="102">
        <v>5</v>
      </c>
      <c r="C6" s="103"/>
      <c r="D6" s="106">
        <v>5</v>
      </c>
      <c r="E6" s="107"/>
      <c r="F6" s="108">
        <f>D6/B6</f>
        <v>1</v>
      </c>
      <c r="G6" s="108"/>
    </row>
    <row r="7" spans="1:7" ht="27.75" customHeight="1">
      <c r="A7" s="109" t="s">
        <v>7</v>
      </c>
      <c r="B7" s="110" t="s">
        <v>8</v>
      </c>
      <c r="C7" s="111"/>
      <c r="D7" s="110" t="s">
        <v>9</v>
      </c>
      <c r="E7" s="111"/>
      <c r="F7" s="112" t="s">
        <v>10</v>
      </c>
      <c r="G7" s="113"/>
    </row>
    <row r="8" spans="1:7" ht="18" customHeight="1">
      <c r="A8" s="114" t="s">
        <v>11</v>
      </c>
      <c r="B8" s="115">
        <f>B9+B13</f>
        <v>31</v>
      </c>
      <c r="C8" s="116"/>
      <c r="D8" s="115">
        <f>D9+D13</f>
        <v>58.8</v>
      </c>
      <c r="E8" s="116"/>
      <c r="F8" s="115">
        <f>F9+F13</f>
        <v>57.11</v>
      </c>
      <c r="G8" s="116"/>
    </row>
    <row r="9" spans="1:7" ht="18" customHeight="1">
      <c r="A9" s="114" t="s">
        <v>12</v>
      </c>
      <c r="B9" s="115">
        <f>B10+B11</f>
        <v>31</v>
      </c>
      <c r="C9" s="116"/>
      <c r="D9" s="115">
        <f>D10+D11</f>
        <v>58.8</v>
      </c>
      <c r="E9" s="116"/>
      <c r="F9" s="115">
        <f>F10+F11</f>
        <v>57.11</v>
      </c>
      <c r="G9" s="116"/>
    </row>
    <row r="10" spans="1:7" ht="18" customHeight="1">
      <c r="A10" s="114" t="s">
        <v>13</v>
      </c>
      <c r="B10" s="115"/>
      <c r="C10" s="116"/>
      <c r="D10" s="115"/>
      <c r="E10" s="116"/>
      <c r="F10" s="115"/>
      <c r="G10" s="116"/>
    </row>
    <row r="11" spans="1:7" ht="18" customHeight="1">
      <c r="A11" s="114" t="s">
        <v>14</v>
      </c>
      <c r="B11" s="115">
        <v>31</v>
      </c>
      <c r="C11" s="116"/>
      <c r="D11" s="115">
        <v>58.8</v>
      </c>
      <c r="E11" s="116"/>
      <c r="F11" s="115">
        <v>57.11</v>
      </c>
      <c r="G11" s="116"/>
    </row>
    <row r="12" spans="1:7" ht="18" customHeight="1">
      <c r="A12" s="114" t="s">
        <v>15</v>
      </c>
      <c r="B12" s="117"/>
      <c r="C12" s="118"/>
      <c r="D12" s="117"/>
      <c r="E12" s="118"/>
      <c r="F12" s="115"/>
      <c r="G12" s="116"/>
    </row>
    <row r="13" spans="1:7" ht="18" customHeight="1">
      <c r="A13" s="114" t="s">
        <v>16</v>
      </c>
      <c r="B13" s="117"/>
      <c r="C13" s="118"/>
      <c r="D13" s="117"/>
      <c r="E13" s="118"/>
      <c r="F13" s="117"/>
      <c r="G13" s="118"/>
    </row>
    <row r="14" spans="1:7" ht="18" customHeight="1">
      <c r="A14" s="109" t="s">
        <v>17</v>
      </c>
      <c r="B14" s="119">
        <f>B15+B72+B89</f>
        <v>139025.37</v>
      </c>
      <c r="C14" s="120"/>
      <c r="D14" s="119">
        <f>D15+D72+D89</f>
        <v>167427.416046</v>
      </c>
      <c r="E14" s="120"/>
      <c r="F14" s="119">
        <f>F15+F72+F89</f>
        <v>167427.416046</v>
      </c>
      <c r="G14" s="120"/>
    </row>
    <row r="15" spans="1:7" ht="18" customHeight="1">
      <c r="A15" s="114" t="s">
        <v>18</v>
      </c>
      <c r="B15" s="121">
        <f>SUM(B16:B71)</f>
        <v>46165.51</v>
      </c>
      <c r="C15" s="122"/>
      <c r="D15" s="121">
        <f>SUM(D16:D71)</f>
        <v>34173.739797999995</v>
      </c>
      <c r="E15" s="122"/>
      <c r="F15" s="121">
        <f>SUM(F16:F71)</f>
        <v>34173.739797999995</v>
      </c>
      <c r="G15" s="122"/>
    </row>
    <row r="16" spans="1:7" ht="18" customHeight="1">
      <c r="A16" s="123" t="s">
        <v>19</v>
      </c>
      <c r="B16" s="121">
        <v>4956.01</v>
      </c>
      <c r="C16" s="122"/>
      <c r="D16" s="121">
        <v>2410.39</v>
      </c>
      <c r="E16" s="122"/>
      <c r="F16" s="121">
        <v>2410.39</v>
      </c>
      <c r="G16" s="122"/>
    </row>
    <row r="17" spans="1:7" ht="18" customHeight="1">
      <c r="A17" s="123" t="s">
        <v>19</v>
      </c>
      <c r="B17" s="121"/>
      <c r="C17" s="122"/>
      <c r="D17" s="121"/>
      <c r="E17" s="122"/>
      <c r="F17" s="121"/>
      <c r="G17" s="122"/>
    </row>
    <row r="18" spans="1:7" ht="18" customHeight="1">
      <c r="A18" s="123" t="s">
        <v>20</v>
      </c>
      <c r="B18" s="121">
        <v>9</v>
      </c>
      <c r="C18" s="122"/>
      <c r="D18" s="121"/>
      <c r="E18" s="122"/>
      <c r="F18" s="121"/>
      <c r="G18" s="122"/>
    </row>
    <row r="19" spans="1:7" ht="18" customHeight="1">
      <c r="A19" s="123" t="s">
        <v>21</v>
      </c>
      <c r="B19" s="121">
        <v>18</v>
      </c>
      <c r="C19" s="122"/>
      <c r="D19" s="121">
        <v>8.3</v>
      </c>
      <c r="E19" s="122"/>
      <c r="F19" s="121">
        <v>8.3</v>
      </c>
      <c r="G19" s="122"/>
    </row>
    <row r="20" spans="1:7" ht="18" customHeight="1">
      <c r="A20" s="123" t="s">
        <v>22</v>
      </c>
      <c r="B20" s="121">
        <v>0</v>
      </c>
      <c r="C20" s="122"/>
      <c r="D20" s="121">
        <v>1300</v>
      </c>
      <c r="E20" s="122"/>
      <c r="F20" s="121">
        <v>1300</v>
      </c>
      <c r="G20" s="122"/>
    </row>
    <row r="21" spans="1:7" ht="18" customHeight="1">
      <c r="A21" s="123" t="s">
        <v>23</v>
      </c>
      <c r="B21" s="121"/>
      <c r="C21" s="122"/>
      <c r="D21" s="121">
        <v>6.88</v>
      </c>
      <c r="E21" s="122"/>
      <c r="F21" s="121">
        <v>6.88</v>
      </c>
      <c r="G21" s="122"/>
    </row>
    <row r="22" spans="1:7" ht="18" customHeight="1">
      <c r="A22" s="123" t="s">
        <v>24</v>
      </c>
      <c r="B22" s="121">
        <v>49.03</v>
      </c>
      <c r="C22" s="122"/>
      <c r="D22" s="121">
        <v>50.52</v>
      </c>
      <c r="E22" s="122"/>
      <c r="F22" s="121">
        <v>50.52</v>
      </c>
      <c r="G22" s="122"/>
    </row>
    <row r="23" spans="1:7" ht="18" customHeight="1">
      <c r="A23" s="123" t="s">
        <v>25</v>
      </c>
      <c r="B23" s="121"/>
      <c r="C23" s="122"/>
      <c r="D23" s="121">
        <v>13.58</v>
      </c>
      <c r="E23" s="122"/>
      <c r="F23" s="121">
        <v>13.58</v>
      </c>
      <c r="G23" s="122"/>
    </row>
    <row r="24" spans="1:7" ht="18" customHeight="1">
      <c r="A24" s="123" t="s">
        <v>26</v>
      </c>
      <c r="B24" s="121">
        <v>4</v>
      </c>
      <c r="C24" s="122"/>
      <c r="D24" s="121"/>
      <c r="E24" s="122"/>
      <c r="F24" s="121"/>
      <c r="G24" s="122"/>
    </row>
    <row r="25" spans="1:7" ht="18" customHeight="1">
      <c r="A25" s="123" t="s">
        <v>27</v>
      </c>
      <c r="B25" s="121"/>
      <c r="C25" s="122"/>
      <c r="D25" s="121">
        <v>49.97</v>
      </c>
      <c r="E25" s="122"/>
      <c r="F25" s="121">
        <v>49.97</v>
      </c>
      <c r="G25" s="122"/>
    </row>
    <row r="26" spans="1:7" ht="18" customHeight="1">
      <c r="A26" s="123" t="s">
        <v>28</v>
      </c>
      <c r="B26" s="121">
        <v>10</v>
      </c>
      <c r="C26" s="122"/>
      <c r="D26" s="121"/>
      <c r="E26" s="122"/>
      <c r="F26" s="121"/>
      <c r="G26" s="122"/>
    </row>
    <row r="27" spans="1:7" ht="18" customHeight="1">
      <c r="A27" s="123" t="s">
        <v>29</v>
      </c>
      <c r="B27" s="121">
        <v>62</v>
      </c>
      <c r="C27" s="122"/>
      <c r="D27" s="121"/>
      <c r="E27" s="122"/>
      <c r="F27" s="121"/>
      <c r="G27" s="122"/>
    </row>
    <row r="28" spans="1:7" ht="18" customHeight="1">
      <c r="A28" s="123" t="s">
        <v>30</v>
      </c>
      <c r="B28" s="121">
        <v>5.8</v>
      </c>
      <c r="C28" s="122"/>
      <c r="D28" s="121"/>
      <c r="E28" s="122"/>
      <c r="F28" s="121"/>
      <c r="G28" s="122"/>
    </row>
    <row r="29" spans="1:7" ht="18" customHeight="1">
      <c r="A29" s="123" t="s">
        <v>31</v>
      </c>
      <c r="B29" s="121">
        <v>132.65</v>
      </c>
      <c r="C29" s="122"/>
      <c r="D29" s="121">
        <v>44.67</v>
      </c>
      <c r="E29" s="122"/>
      <c r="F29" s="121">
        <v>44.67</v>
      </c>
      <c r="G29" s="122"/>
    </row>
    <row r="30" spans="1:7" ht="18" customHeight="1">
      <c r="A30" s="123" t="s">
        <v>32</v>
      </c>
      <c r="B30" s="121">
        <v>13.3</v>
      </c>
      <c r="C30" s="122"/>
      <c r="D30" s="121">
        <v>35.7</v>
      </c>
      <c r="E30" s="122"/>
      <c r="F30" s="121">
        <v>35.7</v>
      </c>
      <c r="G30" s="122"/>
    </row>
    <row r="31" spans="1:7" ht="18" customHeight="1">
      <c r="A31" s="124" t="s">
        <v>33</v>
      </c>
      <c r="B31" s="121">
        <v>0.97</v>
      </c>
      <c r="C31" s="122"/>
      <c r="D31" s="121"/>
      <c r="E31" s="122"/>
      <c r="F31" s="121"/>
      <c r="G31" s="122"/>
    </row>
    <row r="32" spans="1:7" ht="18" customHeight="1">
      <c r="A32" s="123" t="s">
        <v>34</v>
      </c>
      <c r="B32" s="121">
        <v>35.8</v>
      </c>
      <c r="C32" s="122"/>
      <c r="D32" s="121">
        <v>41.63</v>
      </c>
      <c r="E32" s="122"/>
      <c r="F32" s="121">
        <v>41.63</v>
      </c>
      <c r="G32" s="122"/>
    </row>
    <row r="33" spans="1:7" ht="18" customHeight="1">
      <c r="A33" s="124" t="s">
        <v>35</v>
      </c>
      <c r="B33" s="121">
        <v>58.39</v>
      </c>
      <c r="C33" s="122"/>
      <c r="D33" s="121">
        <v>24.77</v>
      </c>
      <c r="E33" s="122"/>
      <c r="F33" s="121">
        <v>24.77</v>
      </c>
      <c r="G33" s="122"/>
    </row>
    <row r="34" spans="1:7" ht="18" customHeight="1">
      <c r="A34" s="124" t="s">
        <v>36</v>
      </c>
      <c r="B34" s="121">
        <v>1.45</v>
      </c>
      <c r="C34" s="122"/>
      <c r="D34" s="121">
        <v>8.785667</v>
      </c>
      <c r="E34" s="122"/>
      <c r="F34" s="121">
        <v>8.785667</v>
      </c>
      <c r="G34" s="122"/>
    </row>
    <row r="35" spans="1:7" ht="18" customHeight="1">
      <c r="A35" s="123" t="s">
        <v>37</v>
      </c>
      <c r="B35" s="121">
        <v>106.94</v>
      </c>
      <c r="C35" s="122"/>
      <c r="D35" s="121"/>
      <c r="E35" s="122"/>
      <c r="F35" s="121"/>
      <c r="G35" s="122"/>
    </row>
    <row r="36" spans="1:7" ht="18" customHeight="1">
      <c r="A36" s="123" t="s">
        <v>38</v>
      </c>
      <c r="B36" s="121">
        <v>15</v>
      </c>
      <c r="C36" s="122"/>
      <c r="D36" s="121"/>
      <c r="E36" s="122"/>
      <c r="F36" s="121"/>
      <c r="G36" s="122"/>
    </row>
    <row r="37" spans="1:7" ht="18" customHeight="1">
      <c r="A37" s="123" t="s">
        <v>38</v>
      </c>
      <c r="B37" s="121">
        <v>32.14</v>
      </c>
      <c r="C37" s="122"/>
      <c r="D37" s="121"/>
      <c r="E37" s="122"/>
      <c r="F37" s="121"/>
      <c r="G37" s="122"/>
    </row>
    <row r="38" spans="1:7" ht="18" customHeight="1">
      <c r="A38" s="123" t="s">
        <v>39</v>
      </c>
      <c r="B38" s="121"/>
      <c r="C38" s="122"/>
      <c r="D38" s="121">
        <v>0.6572</v>
      </c>
      <c r="E38" s="122"/>
      <c r="F38" s="121">
        <v>0.6572</v>
      </c>
      <c r="G38" s="122"/>
    </row>
    <row r="39" spans="1:7" ht="18" customHeight="1">
      <c r="A39" s="123" t="s">
        <v>40</v>
      </c>
      <c r="B39" s="121"/>
      <c r="C39" s="122"/>
      <c r="D39" s="121">
        <v>229.67</v>
      </c>
      <c r="E39" s="122"/>
      <c r="F39" s="121">
        <v>229.67</v>
      </c>
      <c r="G39" s="122"/>
    </row>
    <row r="40" spans="1:7" ht="18" customHeight="1">
      <c r="A40" s="123" t="s">
        <v>41</v>
      </c>
      <c r="B40" s="121">
        <v>9895.18</v>
      </c>
      <c r="C40" s="122"/>
      <c r="D40" s="121">
        <v>94.31</v>
      </c>
      <c r="E40" s="122"/>
      <c r="F40" s="121">
        <v>94.31</v>
      </c>
      <c r="G40" s="122"/>
    </row>
    <row r="41" spans="1:7" ht="18" customHeight="1">
      <c r="A41" s="123" t="s">
        <v>42</v>
      </c>
      <c r="B41" s="121"/>
      <c r="C41" s="122"/>
      <c r="D41" s="121">
        <v>3143.54</v>
      </c>
      <c r="E41" s="122"/>
      <c r="F41" s="121">
        <v>3143.54</v>
      </c>
      <c r="G41" s="122"/>
    </row>
    <row r="42" spans="1:7" ht="18" customHeight="1">
      <c r="A42" s="123" t="s">
        <v>43</v>
      </c>
      <c r="B42" s="121">
        <v>11211.21</v>
      </c>
      <c r="C42" s="122"/>
      <c r="D42" s="121">
        <v>9243.88</v>
      </c>
      <c r="E42" s="122"/>
      <c r="F42" s="121">
        <v>9243.88</v>
      </c>
      <c r="G42" s="122"/>
    </row>
    <row r="43" spans="1:7" ht="18" customHeight="1">
      <c r="A43" s="124" t="s">
        <v>44</v>
      </c>
      <c r="B43" s="121">
        <v>45</v>
      </c>
      <c r="C43" s="122"/>
      <c r="D43" s="121"/>
      <c r="E43" s="122"/>
      <c r="F43" s="121"/>
      <c r="G43" s="122"/>
    </row>
    <row r="44" spans="1:7" ht="18" customHeight="1">
      <c r="A44" s="123" t="s">
        <v>45</v>
      </c>
      <c r="B44" s="121">
        <v>9.68</v>
      </c>
      <c r="C44" s="122"/>
      <c r="D44" s="121">
        <v>5.016</v>
      </c>
      <c r="E44" s="122"/>
      <c r="F44" s="121">
        <v>5.016</v>
      </c>
      <c r="G44" s="122"/>
    </row>
    <row r="45" spans="1:7" ht="18" customHeight="1">
      <c r="A45" s="123" t="s">
        <v>45</v>
      </c>
      <c r="B45" s="121">
        <v>0.07</v>
      </c>
      <c r="C45" s="122"/>
      <c r="D45" s="121">
        <v>0.43</v>
      </c>
      <c r="E45" s="122"/>
      <c r="F45" s="121">
        <v>0.43</v>
      </c>
      <c r="G45" s="122"/>
    </row>
    <row r="46" spans="1:7" ht="18" customHeight="1">
      <c r="A46" s="123" t="s">
        <v>46</v>
      </c>
      <c r="B46" s="121">
        <v>57.85</v>
      </c>
      <c r="C46" s="122"/>
      <c r="D46" s="121"/>
      <c r="E46" s="122"/>
      <c r="F46" s="121"/>
      <c r="G46" s="122"/>
    </row>
    <row r="47" spans="1:7" ht="18" customHeight="1">
      <c r="A47" s="123" t="s">
        <v>47</v>
      </c>
      <c r="B47" s="121">
        <v>0.15</v>
      </c>
      <c r="C47" s="122"/>
      <c r="D47" s="121">
        <v>0.9772</v>
      </c>
      <c r="E47" s="122"/>
      <c r="F47" s="121">
        <v>0.9772</v>
      </c>
      <c r="G47" s="122"/>
    </row>
    <row r="48" spans="1:7" ht="18" customHeight="1">
      <c r="A48" s="124" t="s">
        <v>48</v>
      </c>
      <c r="B48" s="121">
        <v>30</v>
      </c>
      <c r="C48" s="122"/>
      <c r="D48" s="121">
        <v>3.0073</v>
      </c>
      <c r="E48" s="122"/>
      <c r="F48" s="121">
        <v>3.0073</v>
      </c>
      <c r="G48" s="122"/>
    </row>
    <row r="49" spans="1:7" ht="18" customHeight="1">
      <c r="A49" s="123" t="s">
        <v>49</v>
      </c>
      <c r="B49" s="121">
        <v>10.04</v>
      </c>
      <c r="C49" s="122"/>
      <c r="D49" s="121">
        <v>0.46</v>
      </c>
      <c r="E49" s="122"/>
      <c r="F49" s="121">
        <v>0.46</v>
      </c>
      <c r="G49" s="122"/>
    </row>
    <row r="50" spans="1:7" ht="18" customHeight="1">
      <c r="A50" s="123" t="s">
        <v>50</v>
      </c>
      <c r="B50" s="121">
        <v>35</v>
      </c>
      <c r="C50" s="122"/>
      <c r="D50" s="121"/>
      <c r="E50" s="122"/>
      <c r="F50" s="121"/>
      <c r="G50" s="122"/>
    </row>
    <row r="51" spans="1:7" ht="18" customHeight="1">
      <c r="A51" s="123" t="s">
        <v>51</v>
      </c>
      <c r="B51" s="121">
        <v>5</v>
      </c>
      <c r="C51" s="122"/>
      <c r="D51" s="121"/>
      <c r="E51" s="122"/>
      <c r="F51" s="121"/>
      <c r="G51" s="122"/>
    </row>
    <row r="52" spans="1:7" ht="18" customHeight="1">
      <c r="A52" s="123" t="s">
        <v>52</v>
      </c>
      <c r="B52" s="121"/>
      <c r="C52" s="122"/>
      <c r="D52" s="121">
        <v>7</v>
      </c>
      <c r="E52" s="122"/>
      <c r="F52" s="121">
        <v>7</v>
      </c>
      <c r="G52" s="122"/>
    </row>
    <row r="53" spans="1:7" ht="18" customHeight="1">
      <c r="A53" s="123" t="s">
        <v>53</v>
      </c>
      <c r="B53" s="121"/>
      <c r="C53" s="122"/>
      <c r="D53" s="121">
        <v>389.27</v>
      </c>
      <c r="E53" s="122"/>
      <c r="F53" s="121">
        <v>389.27</v>
      </c>
      <c r="G53" s="122"/>
    </row>
    <row r="54" spans="1:7" ht="18" customHeight="1">
      <c r="A54" s="123" t="s">
        <v>54</v>
      </c>
      <c r="B54" s="121"/>
      <c r="C54" s="122"/>
      <c r="D54" s="121">
        <v>1473.4961</v>
      </c>
      <c r="E54" s="122"/>
      <c r="F54" s="121">
        <v>1473.4961</v>
      </c>
      <c r="G54" s="122"/>
    </row>
    <row r="55" spans="1:7" ht="18" customHeight="1">
      <c r="A55" s="123" t="s">
        <v>55</v>
      </c>
      <c r="B55" s="121"/>
      <c r="C55" s="122"/>
      <c r="D55" s="121">
        <v>1.002</v>
      </c>
      <c r="E55" s="122"/>
      <c r="F55" s="121">
        <v>1.002</v>
      </c>
      <c r="G55" s="122"/>
    </row>
    <row r="56" spans="1:7" ht="18" customHeight="1">
      <c r="A56" s="123" t="s">
        <v>56</v>
      </c>
      <c r="B56" s="121">
        <v>3.51</v>
      </c>
      <c r="C56" s="122"/>
      <c r="D56" s="121">
        <v>7.8080300000000005</v>
      </c>
      <c r="E56" s="122"/>
      <c r="F56" s="121">
        <v>7.8080300000000005</v>
      </c>
      <c r="G56" s="122"/>
    </row>
    <row r="57" spans="1:7" ht="18" customHeight="1">
      <c r="A57" s="124" t="s">
        <v>57</v>
      </c>
      <c r="B57" s="121">
        <v>165</v>
      </c>
      <c r="C57" s="122"/>
      <c r="D57" s="121">
        <v>109.867</v>
      </c>
      <c r="E57" s="122"/>
      <c r="F57" s="121">
        <v>109.867</v>
      </c>
      <c r="G57" s="122"/>
    </row>
    <row r="58" spans="1:7" ht="18" customHeight="1">
      <c r="A58" s="124" t="s">
        <v>58</v>
      </c>
      <c r="B58" s="121">
        <v>45.55</v>
      </c>
      <c r="C58" s="122"/>
      <c r="D58" s="121">
        <v>34.14</v>
      </c>
      <c r="E58" s="122"/>
      <c r="F58" s="121">
        <v>34.14</v>
      </c>
      <c r="G58" s="122"/>
    </row>
    <row r="59" spans="1:7" ht="18" customHeight="1">
      <c r="A59" s="124" t="s">
        <v>59</v>
      </c>
      <c r="B59" s="121">
        <v>3193.8</v>
      </c>
      <c r="C59" s="122"/>
      <c r="D59" s="121">
        <v>2475</v>
      </c>
      <c r="E59" s="122"/>
      <c r="F59" s="121">
        <v>2475</v>
      </c>
      <c r="G59" s="122"/>
    </row>
    <row r="60" spans="1:7" ht="18" customHeight="1">
      <c r="A60" s="123" t="s">
        <v>60</v>
      </c>
      <c r="B60" s="121">
        <v>8</v>
      </c>
      <c r="C60" s="122"/>
      <c r="D60" s="121">
        <v>12</v>
      </c>
      <c r="E60" s="122"/>
      <c r="F60" s="121">
        <v>12</v>
      </c>
      <c r="G60" s="122"/>
    </row>
    <row r="61" spans="1:7" ht="18" customHeight="1">
      <c r="A61" s="124" t="s">
        <v>61</v>
      </c>
      <c r="B61" s="121">
        <v>10086.84</v>
      </c>
      <c r="C61" s="122"/>
      <c r="D61" s="121">
        <v>4879.949500000001</v>
      </c>
      <c r="E61" s="122"/>
      <c r="F61" s="121">
        <v>4879.949500000001</v>
      </c>
      <c r="G61" s="122"/>
    </row>
    <row r="62" spans="1:7" ht="18" customHeight="1">
      <c r="A62" s="123" t="s">
        <v>62</v>
      </c>
      <c r="B62" s="121">
        <v>4005.04</v>
      </c>
      <c r="C62" s="122"/>
      <c r="D62" s="121">
        <v>3360.77</v>
      </c>
      <c r="E62" s="122"/>
      <c r="F62" s="121">
        <v>3360.77</v>
      </c>
      <c r="G62" s="122"/>
    </row>
    <row r="63" spans="1:7" ht="18" customHeight="1">
      <c r="A63" s="123" t="s">
        <v>63</v>
      </c>
      <c r="B63" s="121">
        <v>36.06</v>
      </c>
      <c r="C63" s="122"/>
      <c r="D63" s="121">
        <v>15</v>
      </c>
      <c r="E63" s="122"/>
      <c r="F63" s="121">
        <v>15</v>
      </c>
      <c r="G63" s="122"/>
    </row>
    <row r="64" spans="1:7" ht="18" customHeight="1">
      <c r="A64" s="123" t="s">
        <v>64</v>
      </c>
      <c r="B64" s="121">
        <v>30</v>
      </c>
      <c r="C64" s="122"/>
      <c r="D64" s="121">
        <v>33.09</v>
      </c>
      <c r="E64" s="122"/>
      <c r="F64" s="121">
        <v>33.09</v>
      </c>
      <c r="G64" s="122"/>
    </row>
    <row r="65" spans="1:7" ht="18" customHeight="1">
      <c r="A65" s="123" t="s">
        <v>65</v>
      </c>
      <c r="B65" s="121">
        <v>1080</v>
      </c>
      <c r="C65" s="122"/>
      <c r="D65" s="121"/>
      <c r="E65" s="122"/>
      <c r="F65" s="121"/>
      <c r="G65" s="122"/>
    </row>
    <row r="66" spans="1:7" ht="18" customHeight="1">
      <c r="A66" s="123" t="s">
        <v>66</v>
      </c>
      <c r="B66" s="121"/>
      <c r="C66" s="122"/>
      <c r="D66" s="121">
        <v>3</v>
      </c>
      <c r="E66" s="122"/>
      <c r="F66" s="121">
        <v>3</v>
      </c>
      <c r="G66" s="122"/>
    </row>
    <row r="67" spans="1:7" ht="18" customHeight="1">
      <c r="A67" s="123" t="s">
        <v>67</v>
      </c>
      <c r="B67" s="121"/>
      <c r="C67" s="122"/>
      <c r="D67" s="121">
        <v>3637.67</v>
      </c>
      <c r="E67" s="122"/>
      <c r="F67" s="121">
        <v>3637.67</v>
      </c>
      <c r="G67" s="122"/>
    </row>
    <row r="68" spans="1:7" ht="18" customHeight="1">
      <c r="A68" s="123" t="s">
        <v>68</v>
      </c>
      <c r="B68" s="121">
        <v>70</v>
      </c>
      <c r="C68" s="122"/>
      <c r="D68" s="121"/>
      <c r="E68" s="122"/>
      <c r="F68" s="121"/>
      <c r="G68" s="122"/>
    </row>
    <row r="69" spans="1:7" ht="18" customHeight="1">
      <c r="A69" s="123" t="s">
        <v>69</v>
      </c>
      <c r="B69" s="121"/>
      <c r="C69" s="122"/>
      <c r="D69" s="121">
        <v>112.82</v>
      </c>
      <c r="E69" s="122"/>
      <c r="F69" s="121">
        <v>112.82</v>
      </c>
      <c r="G69" s="122"/>
    </row>
    <row r="70" spans="1:7" ht="18" customHeight="1">
      <c r="A70" s="123" t="s">
        <v>70</v>
      </c>
      <c r="B70" s="121">
        <v>632.05</v>
      </c>
      <c r="C70" s="122"/>
      <c r="D70" s="121">
        <v>4.713801</v>
      </c>
      <c r="E70" s="122"/>
      <c r="F70" s="121">
        <v>4.713801</v>
      </c>
      <c r="G70" s="122"/>
    </row>
    <row r="71" spans="1:7" ht="18" customHeight="1">
      <c r="A71" s="123" t="s">
        <v>71</v>
      </c>
      <c r="B71" s="121"/>
      <c r="C71" s="122"/>
      <c r="D71" s="121">
        <v>900</v>
      </c>
      <c r="E71" s="122"/>
      <c r="F71" s="121">
        <v>900</v>
      </c>
      <c r="G71" s="122"/>
    </row>
    <row r="72" spans="1:7" ht="18" customHeight="1">
      <c r="A72" s="125" t="s">
        <v>72</v>
      </c>
      <c r="B72" s="119">
        <f>SUM(B73:B88)</f>
        <v>92803.56</v>
      </c>
      <c r="C72" s="120"/>
      <c r="D72" s="119">
        <f>SUM(D73:D88)</f>
        <v>129696.429</v>
      </c>
      <c r="E72" s="120"/>
      <c r="F72" s="119">
        <f>SUM(F73:F88)</f>
        <v>129696.429</v>
      </c>
      <c r="G72" s="120"/>
    </row>
    <row r="73" spans="1:7" ht="18" customHeight="1">
      <c r="A73" s="125" t="s">
        <v>73</v>
      </c>
      <c r="B73" s="121"/>
      <c r="C73" s="122"/>
      <c r="D73" s="121">
        <v>72000</v>
      </c>
      <c r="E73" s="122"/>
      <c r="F73" s="121">
        <v>72000</v>
      </c>
      <c r="G73" s="122"/>
    </row>
    <row r="74" spans="1:7" ht="18" customHeight="1">
      <c r="A74" s="123" t="s">
        <v>74</v>
      </c>
      <c r="B74" s="121">
        <v>32400</v>
      </c>
      <c r="C74" s="122"/>
      <c r="D74" s="121">
        <v>20100</v>
      </c>
      <c r="E74" s="122"/>
      <c r="F74" s="121">
        <v>20100</v>
      </c>
      <c r="G74" s="122"/>
    </row>
    <row r="75" spans="1:7" ht="18" customHeight="1">
      <c r="A75" s="123" t="s">
        <v>75</v>
      </c>
      <c r="B75" s="121">
        <v>7086.17</v>
      </c>
      <c r="C75" s="122"/>
      <c r="D75" s="121">
        <v>1860</v>
      </c>
      <c r="E75" s="122"/>
      <c r="F75" s="121">
        <v>1860</v>
      </c>
      <c r="G75" s="122"/>
    </row>
    <row r="76" spans="1:7" ht="18" customHeight="1">
      <c r="A76" s="123" t="s">
        <v>41</v>
      </c>
      <c r="B76" s="121">
        <v>19880.2</v>
      </c>
      <c r="C76" s="122"/>
      <c r="D76" s="121"/>
      <c r="E76" s="122"/>
      <c r="F76" s="121"/>
      <c r="G76" s="122"/>
    </row>
    <row r="77" spans="1:7" ht="18" customHeight="1">
      <c r="A77" s="123" t="s">
        <v>43</v>
      </c>
      <c r="B77" s="121">
        <v>1836</v>
      </c>
      <c r="C77" s="122"/>
      <c r="D77" s="121"/>
      <c r="E77" s="122"/>
      <c r="F77" s="121"/>
      <c r="G77" s="122"/>
    </row>
    <row r="78" spans="1:7" ht="18" customHeight="1">
      <c r="A78" s="123" t="s">
        <v>76</v>
      </c>
      <c r="B78" s="121"/>
      <c r="C78" s="122"/>
      <c r="D78" s="121">
        <v>18500</v>
      </c>
      <c r="E78" s="122"/>
      <c r="F78" s="121">
        <v>18500</v>
      </c>
      <c r="G78" s="122"/>
    </row>
    <row r="79" spans="1:7" ht="18" customHeight="1">
      <c r="A79" s="123" t="s">
        <v>51</v>
      </c>
      <c r="B79" s="121">
        <v>6.3</v>
      </c>
      <c r="C79" s="122"/>
      <c r="D79" s="121">
        <v>35.99</v>
      </c>
      <c r="E79" s="122"/>
      <c r="F79" s="121">
        <v>35.99</v>
      </c>
      <c r="G79" s="122"/>
    </row>
    <row r="80" spans="1:7" ht="18" customHeight="1">
      <c r="A80" s="123" t="s">
        <v>61</v>
      </c>
      <c r="B80" s="121"/>
      <c r="C80" s="122"/>
      <c r="D80" s="121">
        <v>1901.889</v>
      </c>
      <c r="E80" s="122"/>
      <c r="F80" s="121">
        <v>1901.889</v>
      </c>
      <c r="G80" s="122"/>
    </row>
    <row r="81" spans="1:7" ht="18" customHeight="1">
      <c r="A81" s="123" t="s">
        <v>77</v>
      </c>
      <c r="B81" s="121">
        <v>3000</v>
      </c>
      <c r="C81" s="122"/>
      <c r="D81" s="121"/>
      <c r="E81" s="122"/>
      <c r="F81" s="121"/>
      <c r="G81" s="122"/>
    </row>
    <row r="82" spans="1:7" ht="18" customHeight="1">
      <c r="A82" s="123" t="s">
        <v>62</v>
      </c>
      <c r="B82" s="121">
        <v>15271.85</v>
      </c>
      <c r="C82" s="122"/>
      <c r="D82" s="121">
        <v>10235.55</v>
      </c>
      <c r="E82" s="122"/>
      <c r="F82" s="121">
        <v>10235.55</v>
      </c>
      <c r="G82" s="122"/>
    </row>
    <row r="83" spans="1:7" ht="18" customHeight="1">
      <c r="A83" s="123" t="s">
        <v>78</v>
      </c>
      <c r="B83" s="121">
        <v>2000</v>
      </c>
      <c r="C83" s="122"/>
      <c r="D83" s="121"/>
      <c r="E83" s="122"/>
      <c r="F83" s="121"/>
      <c r="G83" s="122"/>
    </row>
    <row r="84" spans="1:7" ht="18" customHeight="1">
      <c r="A84" s="123" t="s">
        <v>79</v>
      </c>
      <c r="B84" s="121"/>
      <c r="C84" s="122"/>
      <c r="D84" s="121">
        <v>1500</v>
      </c>
      <c r="E84" s="122"/>
      <c r="F84" s="121">
        <v>1500</v>
      </c>
      <c r="G84" s="122"/>
    </row>
    <row r="85" spans="1:7" ht="18" customHeight="1">
      <c r="A85" s="124" t="s">
        <v>80</v>
      </c>
      <c r="B85" s="121">
        <v>6000</v>
      </c>
      <c r="C85" s="122"/>
      <c r="D85" s="121"/>
      <c r="E85" s="122"/>
      <c r="F85" s="121"/>
      <c r="G85" s="122"/>
    </row>
    <row r="86" spans="1:7" ht="18" customHeight="1">
      <c r="A86" s="124" t="s">
        <v>81</v>
      </c>
      <c r="B86" s="121">
        <v>1600</v>
      </c>
      <c r="C86" s="122"/>
      <c r="D86" s="121"/>
      <c r="E86" s="122"/>
      <c r="F86" s="121"/>
      <c r="G86" s="122"/>
    </row>
    <row r="87" spans="1:7" ht="18" customHeight="1">
      <c r="A87" s="123" t="s">
        <v>82</v>
      </c>
      <c r="B87" s="121"/>
      <c r="C87" s="122"/>
      <c r="D87" s="121">
        <v>3563</v>
      </c>
      <c r="E87" s="122"/>
      <c r="F87" s="121">
        <v>3563</v>
      </c>
      <c r="G87" s="122"/>
    </row>
    <row r="88" spans="1:7" ht="18" customHeight="1">
      <c r="A88" s="123" t="s">
        <v>65</v>
      </c>
      <c r="B88" s="121">
        <v>3723.04</v>
      </c>
      <c r="C88" s="122"/>
      <c r="D88" s="121"/>
      <c r="E88" s="122"/>
      <c r="F88" s="121"/>
      <c r="G88" s="122"/>
    </row>
    <row r="89" spans="1:7" ht="18" customHeight="1">
      <c r="A89" s="125" t="s">
        <v>83</v>
      </c>
      <c r="B89" s="119">
        <f>SUM(B90:B97)</f>
        <v>56.3</v>
      </c>
      <c r="C89" s="120"/>
      <c r="D89" s="119">
        <f>SUM(D90:D97)</f>
        <v>3557.2472480000006</v>
      </c>
      <c r="E89" s="120"/>
      <c r="F89" s="119">
        <f>SUM(F90:F97)</f>
        <v>3557.2472480000006</v>
      </c>
      <c r="G89" s="120"/>
    </row>
    <row r="90" spans="1:7" ht="18" customHeight="1">
      <c r="A90" s="123" t="s">
        <v>84</v>
      </c>
      <c r="B90" s="121"/>
      <c r="C90" s="122"/>
      <c r="D90" s="121">
        <v>6.78</v>
      </c>
      <c r="E90" s="122"/>
      <c r="F90" s="121">
        <v>6.78</v>
      </c>
      <c r="G90" s="122"/>
    </row>
    <row r="91" spans="1:7" ht="18" customHeight="1">
      <c r="A91" s="123" t="s">
        <v>36</v>
      </c>
      <c r="B91" s="121">
        <v>12</v>
      </c>
      <c r="C91" s="122"/>
      <c r="D91" s="121"/>
      <c r="E91" s="122"/>
      <c r="F91" s="121"/>
      <c r="G91" s="122"/>
    </row>
    <row r="92" spans="1:7" ht="18" customHeight="1">
      <c r="A92" s="123" t="s">
        <v>85</v>
      </c>
      <c r="B92" s="121">
        <v>14.3</v>
      </c>
      <c r="C92" s="122"/>
      <c r="D92" s="121">
        <v>26.4</v>
      </c>
      <c r="E92" s="122"/>
      <c r="F92" s="121">
        <v>26.4</v>
      </c>
      <c r="G92" s="122"/>
    </row>
    <row r="93" spans="1:7" ht="18" customHeight="1">
      <c r="A93" s="123" t="s">
        <v>41</v>
      </c>
      <c r="B93" s="121"/>
      <c r="C93" s="122"/>
      <c r="D93" s="121">
        <v>1078.74</v>
      </c>
      <c r="E93" s="122"/>
      <c r="F93" s="121">
        <v>1078.74</v>
      </c>
      <c r="G93" s="122"/>
    </row>
    <row r="94" spans="1:7" ht="18" customHeight="1">
      <c r="A94" s="123" t="s">
        <v>86</v>
      </c>
      <c r="B94" s="121"/>
      <c r="C94" s="122"/>
      <c r="D94" s="121">
        <v>0.003136</v>
      </c>
      <c r="E94" s="122"/>
      <c r="F94" s="121">
        <v>0.003136</v>
      </c>
      <c r="G94" s="122"/>
    </row>
    <row r="95" spans="1:7" ht="18" customHeight="1">
      <c r="A95" s="123" t="s">
        <v>87</v>
      </c>
      <c r="B95" s="121"/>
      <c r="C95" s="122"/>
      <c r="D95" s="121">
        <v>2.940798</v>
      </c>
      <c r="E95" s="122"/>
      <c r="F95" s="121">
        <v>2.940798</v>
      </c>
      <c r="G95" s="122"/>
    </row>
    <row r="96" spans="1:7" ht="18" customHeight="1">
      <c r="A96" s="123" t="s">
        <v>61</v>
      </c>
      <c r="B96" s="121">
        <v>30</v>
      </c>
      <c r="C96" s="122"/>
      <c r="D96" s="121">
        <v>93</v>
      </c>
      <c r="E96" s="122"/>
      <c r="F96" s="121">
        <v>93</v>
      </c>
      <c r="G96" s="122"/>
    </row>
    <row r="97" spans="1:7" ht="18" customHeight="1">
      <c r="A97" s="123" t="s">
        <v>66</v>
      </c>
      <c r="B97" s="121"/>
      <c r="C97" s="122"/>
      <c r="D97" s="121">
        <v>2349.383314</v>
      </c>
      <c r="E97" s="122"/>
      <c r="F97" s="121">
        <v>2349.383314</v>
      </c>
      <c r="G97" s="122"/>
    </row>
    <row r="98" spans="1:7" ht="18" customHeight="1">
      <c r="A98" s="114" t="s">
        <v>88</v>
      </c>
      <c r="B98" s="119">
        <v>128.03</v>
      </c>
      <c r="C98" s="120"/>
      <c r="D98" s="119">
        <v>150.7</v>
      </c>
      <c r="E98" s="120"/>
      <c r="F98" s="119">
        <v>161</v>
      </c>
      <c r="G98" s="120"/>
    </row>
    <row r="99" spans="1:7" ht="18" customHeight="1">
      <c r="A99" s="114" t="s">
        <v>89</v>
      </c>
      <c r="B99" s="121">
        <v>49.71</v>
      </c>
      <c r="C99" s="122"/>
      <c r="D99" s="121"/>
      <c r="E99" s="122"/>
      <c r="F99" s="121">
        <v>103.76</v>
      </c>
      <c r="G99" s="122"/>
    </row>
    <row r="100" spans="1:7" ht="18" customHeight="1">
      <c r="A100" s="114" t="s">
        <v>90</v>
      </c>
      <c r="B100" s="121">
        <v>0.02</v>
      </c>
      <c r="C100" s="122"/>
      <c r="D100" s="121"/>
      <c r="E100" s="122"/>
      <c r="F100" s="121">
        <v>0.06</v>
      </c>
      <c r="G100" s="122"/>
    </row>
    <row r="101" spans="1:7" ht="18" customHeight="1">
      <c r="A101" s="114" t="s">
        <v>91</v>
      </c>
      <c r="B101" s="121">
        <v>1.19</v>
      </c>
      <c r="C101" s="122"/>
      <c r="D101" s="121"/>
      <c r="E101" s="122"/>
      <c r="F101" s="121">
        <v>2.08</v>
      </c>
      <c r="G101" s="122"/>
    </row>
    <row r="102" spans="1:7" ht="18" customHeight="1">
      <c r="A102" s="114" t="s">
        <v>92</v>
      </c>
      <c r="B102" s="121"/>
      <c r="C102" s="122"/>
      <c r="D102" s="121"/>
      <c r="E102" s="122"/>
      <c r="F102" s="121"/>
      <c r="G102" s="122"/>
    </row>
    <row r="103" spans="1:7" ht="18" customHeight="1">
      <c r="A103" s="114" t="s">
        <v>93</v>
      </c>
      <c r="B103" s="121"/>
      <c r="C103" s="122"/>
      <c r="D103" s="121"/>
      <c r="E103" s="122"/>
      <c r="F103" s="121"/>
      <c r="G103" s="122"/>
    </row>
    <row r="104" spans="1:7" ht="18" customHeight="1">
      <c r="A104" s="114" t="s">
        <v>94</v>
      </c>
      <c r="B104" s="126" t="s">
        <v>95</v>
      </c>
      <c r="C104" s="127"/>
      <c r="D104" s="121">
        <v>1647.5</v>
      </c>
      <c r="E104" s="122"/>
      <c r="F104" s="121">
        <v>96.7</v>
      </c>
      <c r="G104" s="122"/>
    </row>
    <row r="105" spans="1:7" ht="18" customHeight="1">
      <c r="A105" s="114" t="s">
        <v>96</v>
      </c>
      <c r="B105" s="126" t="s">
        <v>95</v>
      </c>
      <c r="C105" s="127"/>
      <c r="D105" s="121">
        <v>343.59</v>
      </c>
      <c r="E105" s="122"/>
      <c r="F105" s="121">
        <v>318.02</v>
      </c>
      <c r="G105" s="122"/>
    </row>
    <row r="106" spans="1:7" ht="31.5" customHeight="1">
      <c r="A106" s="128" t="s">
        <v>97</v>
      </c>
      <c r="B106" s="47" t="s">
        <v>98</v>
      </c>
      <c r="C106" s="47" t="s">
        <v>99</v>
      </c>
      <c r="D106" s="56" t="s">
        <v>100</v>
      </c>
      <c r="E106" s="47" t="s">
        <v>101</v>
      </c>
      <c r="F106" s="47" t="s">
        <v>102</v>
      </c>
      <c r="G106" s="47" t="s">
        <v>103</v>
      </c>
    </row>
    <row r="107" spans="1:7" ht="21.75" customHeight="1">
      <c r="A107" s="128"/>
      <c r="B107" s="42" t="s">
        <v>104</v>
      </c>
      <c r="C107" s="42" t="s">
        <v>104</v>
      </c>
      <c r="D107" s="42" t="s">
        <v>104</v>
      </c>
      <c r="E107" s="42" t="s">
        <v>104</v>
      </c>
      <c r="F107" s="42" t="s">
        <v>104</v>
      </c>
      <c r="G107" s="42" t="s">
        <v>104</v>
      </c>
    </row>
    <row r="108" spans="1:7" ht="73.5" customHeight="1">
      <c r="A108" s="114" t="s">
        <v>105</v>
      </c>
      <c r="B108" s="51" t="s">
        <v>106</v>
      </c>
      <c r="C108" s="51"/>
      <c r="D108" s="51"/>
      <c r="E108" s="51"/>
      <c r="F108" s="51"/>
      <c r="G108" s="51"/>
    </row>
    <row r="109" spans="6:7" ht="18" customHeight="1">
      <c r="F109" s="97"/>
      <c r="G109" s="96"/>
    </row>
    <row r="110" spans="1:7" ht="18" customHeight="1">
      <c r="A110" s="129" t="s">
        <v>107</v>
      </c>
      <c r="F110" s="97"/>
      <c r="G110" s="96"/>
    </row>
    <row r="111" spans="1:7" ht="18" customHeight="1">
      <c r="A111" s="129"/>
      <c r="F111" s="97"/>
      <c r="G111" s="96"/>
    </row>
    <row r="112" spans="6:7" ht="18" customHeight="1">
      <c r="F112" s="97"/>
      <c r="G112" s="96"/>
    </row>
    <row r="113" spans="1:7" ht="18" customHeight="1">
      <c r="A113" s="25" t="s">
        <v>108</v>
      </c>
      <c r="F113" s="97"/>
      <c r="G113" s="96"/>
    </row>
    <row r="114" ht="18" customHeight="1"/>
    <row r="115" ht="18" customHeight="1">
      <c r="A115" s="130"/>
    </row>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8" ht="21" customHeight="1"/>
    <row r="149" ht="62.25" customHeight="1"/>
    <row r="154" ht="15.75" customHeight="1"/>
  </sheetData>
  <sheetProtection/>
  <mergeCells count="302">
    <mergeCell ref="A3:G3"/>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F12:G12"/>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4:C34"/>
    <mergeCell ref="D34:E34"/>
    <mergeCell ref="F34:G34"/>
    <mergeCell ref="B35:C35"/>
    <mergeCell ref="D35:E35"/>
    <mergeCell ref="F35:G35"/>
    <mergeCell ref="B36:C36"/>
    <mergeCell ref="D36:E36"/>
    <mergeCell ref="F36:G36"/>
    <mergeCell ref="B37:C37"/>
    <mergeCell ref="D37:E37"/>
    <mergeCell ref="F37:G37"/>
    <mergeCell ref="B38:C38"/>
    <mergeCell ref="D38:E38"/>
    <mergeCell ref="F38:G38"/>
    <mergeCell ref="B39:C39"/>
    <mergeCell ref="D39:E39"/>
    <mergeCell ref="F39:G39"/>
    <mergeCell ref="B40:C40"/>
    <mergeCell ref="D40:E40"/>
    <mergeCell ref="F40:G40"/>
    <mergeCell ref="B41:C41"/>
    <mergeCell ref="D41:E41"/>
    <mergeCell ref="F41:G41"/>
    <mergeCell ref="B42:C42"/>
    <mergeCell ref="D42:E42"/>
    <mergeCell ref="F42:G42"/>
    <mergeCell ref="B43:C43"/>
    <mergeCell ref="D43:E43"/>
    <mergeCell ref="F43:G43"/>
    <mergeCell ref="B44:C44"/>
    <mergeCell ref="D44:E44"/>
    <mergeCell ref="F44:G44"/>
    <mergeCell ref="B45:C45"/>
    <mergeCell ref="D45:E45"/>
    <mergeCell ref="F45:G45"/>
    <mergeCell ref="B46:C46"/>
    <mergeCell ref="D46:E46"/>
    <mergeCell ref="F46:G46"/>
    <mergeCell ref="B47:C47"/>
    <mergeCell ref="D47:E47"/>
    <mergeCell ref="F47:G47"/>
    <mergeCell ref="B48:C48"/>
    <mergeCell ref="D48:E48"/>
    <mergeCell ref="F48:G48"/>
    <mergeCell ref="B49:C49"/>
    <mergeCell ref="D49:E49"/>
    <mergeCell ref="F49:G49"/>
    <mergeCell ref="B50:C50"/>
    <mergeCell ref="D50:E50"/>
    <mergeCell ref="F50:G50"/>
    <mergeCell ref="B51:C51"/>
    <mergeCell ref="D51:E51"/>
    <mergeCell ref="F51:G51"/>
    <mergeCell ref="B52:C52"/>
    <mergeCell ref="D52:E52"/>
    <mergeCell ref="F52:G52"/>
    <mergeCell ref="B53:C53"/>
    <mergeCell ref="D53:E53"/>
    <mergeCell ref="F53:G53"/>
    <mergeCell ref="B54:C54"/>
    <mergeCell ref="D54:E54"/>
    <mergeCell ref="F54:G54"/>
    <mergeCell ref="B55:C55"/>
    <mergeCell ref="D55:E55"/>
    <mergeCell ref="F55:G55"/>
    <mergeCell ref="B56:C56"/>
    <mergeCell ref="D56:E56"/>
    <mergeCell ref="F56:G56"/>
    <mergeCell ref="B57:C57"/>
    <mergeCell ref="D57:E57"/>
    <mergeCell ref="F57:G57"/>
    <mergeCell ref="B58:C58"/>
    <mergeCell ref="D58:E58"/>
    <mergeCell ref="F58:G58"/>
    <mergeCell ref="B59:C59"/>
    <mergeCell ref="D59:E59"/>
    <mergeCell ref="F59:G59"/>
    <mergeCell ref="B60:C60"/>
    <mergeCell ref="D60:E60"/>
    <mergeCell ref="F60:G60"/>
    <mergeCell ref="B61:C61"/>
    <mergeCell ref="D61:E61"/>
    <mergeCell ref="F61:G61"/>
    <mergeCell ref="B62:C62"/>
    <mergeCell ref="D62:E62"/>
    <mergeCell ref="F62:G62"/>
    <mergeCell ref="B63:C63"/>
    <mergeCell ref="D63:E63"/>
    <mergeCell ref="F63:G63"/>
    <mergeCell ref="B64:C64"/>
    <mergeCell ref="D64:E64"/>
    <mergeCell ref="F64:G64"/>
    <mergeCell ref="B65:C65"/>
    <mergeCell ref="D65:E65"/>
    <mergeCell ref="F65:G65"/>
    <mergeCell ref="B66:C66"/>
    <mergeCell ref="D66:E66"/>
    <mergeCell ref="F66:G66"/>
    <mergeCell ref="B67:C67"/>
    <mergeCell ref="D67:E67"/>
    <mergeCell ref="F67:G67"/>
    <mergeCell ref="B68:C68"/>
    <mergeCell ref="D68:E68"/>
    <mergeCell ref="F68:G68"/>
    <mergeCell ref="B69:C69"/>
    <mergeCell ref="D69:E69"/>
    <mergeCell ref="F69:G69"/>
    <mergeCell ref="B70:C70"/>
    <mergeCell ref="D70:E70"/>
    <mergeCell ref="F70:G70"/>
    <mergeCell ref="B71:C71"/>
    <mergeCell ref="D71:E71"/>
    <mergeCell ref="F71:G71"/>
    <mergeCell ref="B72:C72"/>
    <mergeCell ref="D72:E72"/>
    <mergeCell ref="F72:G72"/>
    <mergeCell ref="B73:C73"/>
    <mergeCell ref="D73:E73"/>
    <mergeCell ref="F73:G73"/>
    <mergeCell ref="B74:C74"/>
    <mergeCell ref="D74:E74"/>
    <mergeCell ref="F74:G74"/>
    <mergeCell ref="B75:C75"/>
    <mergeCell ref="D75:E75"/>
    <mergeCell ref="F75:G75"/>
    <mergeCell ref="B76:C76"/>
    <mergeCell ref="D76:E76"/>
    <mergeCell ref="F76:G76"/>
    <mergeCell ref="B77:C77"/>
    <mergeCell ref="D77:E77"/>
    <mergeCell ref="F77:G77"/>
    <mergeCell ref="B78:C78"/>
    <mergeCell ref="D78:E78"/>
    <mergeCell ref="F78:G78"/>
    <mergeCell ref="B79:C79"/>
    <mergeCell ref="D79:E79"/>
    <mergeCell ref="F79:G79"/>
    <mergeCell ref="B80:C80"/>
    <mergeCell ref="D80:E80"/>
    <mergeCell ref="F80:G80"/>
    <mergeCell ref="B81:C81"/>
    <mergeCell ref="D81:E81"/>
    <mergeCell ref="F81:G81"/>
    <mergeCell ref="B82:C82"/>
    <mergeCell ref="D82:E82"/>
    <mergeCell ref="F82:G82"/>
    <mergeCell ref="B83:C83"/>
    <mergeCell ref="D83:E83"/>
    <mergeCell ref="F83:G83"/>
    <mergeCell ref="B84:C84"/>
    <mergeCell ref="D84:E84"/>
    <mergeCell ref="F84:G84"/>
    <mergeCell ref="B85:C85"/>
    <mergeCell ref="D85:E85"/>
    <mergeCell ref="F85:G85"/>
    <mergeCell ref="B86:C86"/>
    <mergeCell ref="D86:E86"/>
    <mergeCell ref="F86:G86"/>
    <mergeCell ref="B87:C87"/>
    <mergeCell ref="D87:E87"/>
    <mergeCell ref="F87:G87"/>
    <mergeCell ref="B88:C88"/>
    <mergeCell ref="D88:E88"/>
    <mergeCell ref="F88:G88"/>
    <mergeCell ref="B89:C89"/>
    <mergeCell ref="D89:E89"/>
    <mergeCell ref="F89:G89"/>
    <mergeCell ref="B90:C90"/>
    <mergeCell ref="D90:E90"/>
    <mergeCell ref="F90:G90"/>
    <mergeCell ref="B91:C91"/>
    <mergeCell ref="D91:E91"/>
    <mergeCell ref="F91:G91"/>
    <mergeCell ref="B92:C92"/>
    <mergeCell ref="D92:E92"/>
    <mergeCell ref="F92:G92"/>
    <mergeCell ref="B93:C93"/>
    <mergeCell ref="D93:E93"/>
    <mergeCell ref="F93:G93"/>
    <mergeCell ref="B94:C94"/>
    <mergeCell ref="D94:E94"/>
    <mergeCell ref="F94:G94"/>
    <mergeCell ref="B95:C95"/>
    <mergeCell ref="D95:E95"/>
    <mergeCell ref="F95:G95"/>
    <mergeCell ref="B96:C96"/>
    <mergeCell ref="D96:E96"/>
    <mergeCell ref="F96:G96"/>
    <mergeCell ref="B97:C97"/>
    <mergeCell ref="D97:E97"/>
    <mergeCell ref="F97:G97"/>
    <mergeCell ref="B98:C98"/>
    <mergeCell ref="D98:E98"/>
    <mergeCell ref="F98:G98"/>
    <mergeCell ref="B99:C99"/>
    <mergeCell ref="D99:E99"/>
    <mergeCell ref="F99:G99"/>
    <mergeCell ref="B100:C100"/>
    <mergeCell ref="D100:E100"/>
    <mergeCell ref="F100:G100"/>
    <mergeCell ref="B101:C101"/>
    <mergeCell ref="D101:E101"/>
    <mergeCell ref="F101:G101"/>
    <mergeCell ref="B102:C102"/>
    <mergeCell ref="D102:E102"/>
    <mergeCell ref="F102:G102"/>
    <mergeCell ref="B103:C103"/>
    <mergeCell ref="D103:E103"/>
    <mergeCell ref="F103:G103"/>
    <mergeCell ref="B104:C104"/>
    <mergeCell ref="D104:E104"/>
    <mergeCell ref="F104:G104"/>
    <mergeCell ref="B105:C105"/>
    <mergeCell ref="D105:E105"/>
    <mergeCell ref="F105:G105"/>
    <mergeCell ref="B108:G108"/>
    <mergeCell ref="A5:A6"/>
    <mergeCell ref="A106:A107"/>
  </mergeCells>
  <printOptions horizontalCentered="1"/>
  <pageMargins left="0.52" right="0.49" top="0.47" bottom="1" header="0.5" footer="0.5"/>
  <pageSetup fitToHeight="0" fitToWidth="1" horizontalDpi="600" verticalDpi="600" orientation="portrait" paperSize="9" scale="95"/>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zoomScaleSheetLayoutView="100" workbookViewId="0" topLeftCell="A1">
      <selection activeCell="J48" sqref="J48"/>
    </sheetView>
  </sheetViews>
  <sheetFormatPr defaultColWidth="9.125" defaultRowHeight="13.5"/>
  <cols>
    <col min="1" max="1" width="7.375" style="1" customWidth="1"/>
    <col min="2" max="2" width="8.00390625" style="1" customWidth="1"/>
    <col min="3" max="3" width="7.125" style="1" customWidth="1"/>
    <col min="4" max="4" width="15.50390625" style="1" customWidth="1"/>
    <col min="5" max="5" width="17.75390625" style="1" customWidth="1"/>
    <col min="6" max="6" width="25.25390625" style="26" customWidth="1"/>
    <col min="7" max="7" width="8.25390625" style="1" customWidth="1"/>
    <col min="8" max="8" width="8.75390625" style="1" customWidth="1"/>
    <col min="9" max="9" width="19.875" style="1" customWidth="1"/>
    <col min="10" max="16384" width="9.125" style="1" customWidth="1"/>
  </cols>
  <sheetData>
    <row r="1" ht="16.5" customHeight="1">
      <c r="A1" s="38" t="s">
        <v>109</v>
      </c>
    </row>
    <row r="2" spans="1:9" ht="24.75">
      <c r="A2" s="76" t="s">
        <v>110</v>
      </c>
      <c r="B2" s="76"/>
      <c r="C2" s="76"/>
      <c r="D2" s="76"/>
      <c r="E2" s="76"/>
      <c r="F2" s="76"/>
      <c r="G2" s="76"/>
      <c r="H2" s="76"/>
      <c r="I2" s="76"/>
    </row>
    <row r="3" spans="1:9" ht="20.25">
      <c r="A3" s="77" t="s">
        <v>111</v>
      </c>
      <c r="B3" s="78"/>
      <c r="C3" s="78"/>
      <c r="D3" s="78"/>
      <c r="E3" s="78"/>
      <c r="F3" s="78"/>
      <c r="G3" s="78"/>
      <c r="H3" s="78"/>
      <c r="I3" s="78"/>
    </row>
    <row r="4" spans="2:5" ht="12.75">
      <c r="B4" s="26"/>
      <c r="C4" s="26"/>
      <c r="D4" s="26"/>
      <c r="E4" s="26"/>
    </row>
    <row r="5" spans="1:9" ht="36" customHeight="1">
      <c r="A5" s="79" t="s">
        <v>112</v>
      </c>
      <c r="B5" s="42" t="s">
        <v>113</v>
      </c>
      <c r="C5" s="43"/>
      <c r="D5" s="43"/>
      <c r="E5" s="43"/>
      <c r="F5" s="43"/>
      <c r="G5" s="44"/>
      <c r="H5" s="44"/>
      <c r="I5" s="44"/>
    </row>
    <row r="6" spans="1:9" ht="19.5" customHeight="1">
      <c r="A6" s="47" t="s">
        <v>114</v>
      </c>
      <c r="B6" s="43"/>
      <c r="C6" s="43"/>
      <c r="D6" s="47" t="s">
        <v>115</v>
      </c>
      <c r="E6" s="47" t="s">
        <v>116</v>
      </c>
      <c r="F6" s="47" t="s">
        <v>117</v>
      </c>
      <c r="G6" s="45" t="s">
        <v>118</v>
      </c>
      <c r="H6" s="45" t="s">
        <v>119</v>
      </c>
      <c r="I6" s="45" t="s">
        <v>120</v>
      </c>
    </row>
    <row r="7" spans="1:9" ht="19.5" customHeight="1">
      <c r="A7" s="41"/>
      <c r="B7" s="45" t="s">
        <v>121</v>
      </c>
      <c r="C7" s="45"/>
      <c r="D7" s="80">
        <v>52686.45</v>
      </c>
      <c r="E7" s="80">
        <v>196844.14</v>
      </c>
      <c r="F7" s="80">
        <v>167974.99</v>
      </c>
      <c r="G7" s="48">
        <v>10</v>
      </c>
      <c r="H7" s="49">
        <f>F7/E7</f>
        <v>0.8533400587896596</v>
      </c>
      <c r="I7" s="94">
        <f>ROUND(G7*H7,2)</f>
        <v>8.53</v>
      </c>
    </row>
    <row r="8" spans="1:10" ht="19.5" customHeight="1">
      <c r="A8" s="41"/>
      <c r="B8" s="45" t="s">
        <v>122</v>
      </c>
      <c r="C8" s="45"/>
      <c r="D8" s="80"/>
      <c r="E8" s="80"/>
      <c r="F8" s="80"/>
      <c r="G8" s="45" t="s">
        <v>123</v>
      </c>
      <c r="H8" s="45" t="s">
        <v>123</v>
      </c>
      <c r="I8" s="45" t="s">
        <v>123</v>
      </c>
      <c r="J8" s="95"/>
    </row>
    <row r="9" spans="1:9" ht="19.5" customHeight="1">
      <c r="A9" s="41"/>
      <c r="B9" s="45" t="s">
        <v>124</v>
      </c>
      <c r="C9" s="45"/>
      <c r="D9" s="80">
        <v>10986.45</v>
      </c>
      <c r="E9" s="80">
        <v>35923.14</v>
      </c>
      <c r="F9" s="80">
        <v>34721.312100999996</v>
      </c>
      <c r="G9" s="45" t="s">
        <v>123</v>
      </c>
      <c r="H9" s="45" t="s">
        <v>123</v>
      </c>
      <c r="I9" s="45" t="s">
        <v>123</v>
      </c>
    </row>
    <row r="10" spans="1:9" ht="19.5" customHeight="1">
      <c r="A10" s="41"/>
      <c r="B10" s="45" t="s">
        <v>125</v>
      </c>
      <c r="C10" s="45"/>
      <c r="D10" s="80">
        <v>41700</v>
      </c>
      <c r="E10" s="80">
        <v>157363</v>
      </c>
      <c r="F10" s="80">
        <v>129696.42693199999</v>
      </c>
      <c r="G10" s="43"/>
      <c r="H10" s="45" t="s">
        <v>123</v>
      </c>
      <c r="I10" s="45" t="s">
        <v>123</v>
      </c>
    </row>
    <row r="11" spans="1:9" ht="30" customHeight="1">
      <c r="A11" s="41"/>
      <c r="B11" s="72" t="s">
        <v>126</v>
      </c>
      <c r="C11" s="72"/>
      <c r="D11" s="80"/>
      <c r="E11" s="80"/>
      <c r="F11" s="80"/>
      <c r="G11" s="45" t="s">
        <v>123</v>
      </c>
      <c r="H11" s="45" t="s">
        <v>123</v>
      </c>
      <c r="I11" s="45" t="s">
        <v>123</v>
      </c>
    </row>
    <row r="12" spans="1:9" ht="19.5" customHeight="1">
      <c r="A12" s="41"/>
      <c r="B12" s="45" t="s">
        <v>127</v>
      </c>
      <c r="C12" s="45"/>
      <c r="D12" s="80"/>
      <c r="E12" s="80">
        <v>3558</v>
      </c>
      <c r="F12" s="80">
        <v>3557.250288</v>
      </c>
      <c r="G12" s="45" t="s">
        <v>123</v>
      </c>
      <c r="H12" s="45" t="s">
        <v>123</v>
      </c>
      <c r="I12" s="45" t="s">
        <v>123</v>
      </c>
    </row>
    <row r="13" spans="1:9" ht="19.5" customHeight="1">
      <c r="A13" s="41"/>
      <c r="B13" s="81" t="s">
        <v>128</v>
      </c>
      <c r="C13" s="81"/>
      <c r="D13" s="80"/>
      <c r="E13" s="80"/>
      <c r="F13" s="80"/>
      <c r="G13" s="45" t="s">
        <v>123</v>
      </c>
      <c r="H13" s="45" t="s">
        <v>123</v>
      </c>
      <c r="I13" s="45" t="s">
        <v>123</v>
      </c>
    </row>
    <row r="14" spans="1:9" ht="19.5" customHeight="1">
      <c r="A14" s="41"/>
      <c r="B14" s="45" t="s">
        <v>129</v>
      </c>
      <c r="C14" s="45"/>
      <c r="D14" s="80">
        <v>229.55</v>
      </c>
      <c r="E14" s="80">
        <v>573.14</v>
      </c>
      <c r="F14" s="80">
        <v>547.573358</v>
      </c>
      <c r="G14" s="45" t="s">
        <v>123</v>
      </c>
      <c r="H14" s="45" t="s">
        <v>123</v>
      </c>
      <c r="I14" s="45" t="s">
        <v>123</v>
      </c>
    </row>
    <row r="15" spans="1:9" ht="19.5" customHeight="1">
      <c r="A15" s="41"/>
      <c r="B15" s="45" t="s">
        <v>130</v>
      </c>
      <c r="C15" s="45"/>
      <c r="D15" s="80">
        <v>52456.9</v>
      </c>
      <c r="E15" s="80">
        <v>196271</v>
      </c>
      <c r="F15" s="80">
        <v>167427.415963</v>
      </c>
      <c r="G15" s="45" t="s">
        <v>123</v>
      </c>
      <c r="H15" s="45" t="s">
        <v>123</v>
      </c>
      <c r="I15" s="45" t="s">
        <v>123</v>
      </c>
    </row>
    <row r="16" spans="1:9" ht="19.5" customHeight="1">
      <c r="A16" s="47" t="s">
        <v>131</v>
      </c>
      <c r="B16" s="45" t="s">
        <v>132</v>
      </c>
      <c r="C16" s="45"/>
      <c r="D16" s="45"/>
      <c r="E16" s="45"/>
      <c r="F16" s="45" t="s">
        <v>133</v>
      </c>
      <c r="G16" s="45"/>
      <c r="H16" s="45"/>
      <c r="I16" s="45"/>
    </row>
    <row r="17" spans="1:9" ht="105" customHeight="1">
      <c r="A17" s="41"/>
      <c r="B17" s="51" t="s">
        <v>134</v>
      </c>
      <c r="C17" s="51"/>
      <c r="D17" s="51"/>
      <c r="E17" s="51"/>
      <c r="F17" s="51" t="s">
        <v>135</v>
      </c>
      <c r="G17" s="52"/>
      <c r="H17" s="52"/>
      <c r="I17" s="52"/>
    </row>
    <row r="18" spans="1:9" ht="42" customHeight="1">
      <c r="A18" s="82" t="s">
        <v>136</v>
      </c>
      <c r="B18" s="45" t="s">
        <v>137</v>
      </c>
      <c r="C18" s="45" t="s">
        <v>138</v>
      </c>
      <c r="D18" s="45" t="s">
        <v>139</v>
      </c>
      <c r="E18" s="47" t="s">
        <v>140</v>
      </c>
      <c r="F18" s="47" t="s">
        <v>141</v>
      </c>
      <c r="G18" s="45" t="s">
        <v>118</v>
      </c>
      <c r="H18" s="45" t="s">
        <v>120</v>
      </c>
      <c r="I18" s="47" t="s">
        <v>142</v>
      </c>
    </row>
    <row r="19" spans="1:9" ht="63.75" customHeight="1">
      <c r="A19" s="83"/>
      <c r="B19" s="47" t="s">
        <v>143</v>
      </c>
      <c r="C19" s="47" t="s">
        <v>144</v>
      </c>
      <c r="D19" s="84" t="s">
        <v>145</v>
      </c>
      <c r="E19" s="85">
        <v>1</v>
      </c>
      <c r="F19" s="56" t="s">
        <v>146</v>
      </c>
      <c r="G19" s="43">
        <v>5</v>
      </c>
      <c r="H19" s="43">
        <v>5</v>
      </c>
      <c r="I19" s="47"/>
    </row>
    <row r="20" spans="1:9" ht="72" customHeight="1">
      <c r="A20" s="83"/>
      <c r="B20" s="47"/>
      <c r="C20" s="47"/>
      <c r="D20" s="47" t="s">
        <v>147</v>
      </c>
      <c r="E20" s="85" t="s">
        <v>148</v>
      </c>
      <c r="F20" s="47" t="s">
        <v>149</v>
      </c>
      <c r="G20" s="43">
        <v>4</v>
      </c>
      <c r="H20" s="43">
        <v>3.5</v>
      </c>
      <c r="I20" s="47" t="s">
        <v>150</v>
      </c>
    </row>
    <row r="21" spans="1:9" ht="48.75" customHeight="1">
      <c r="A21" s="83"/>
      <c r="B21" s="47"/>
      <c r="C21" s="47"/>
      <c r="D21" s="47" t="s">
        <v>151</v>
      </c>
      <c r="E21" s="85">
        <v>1</v>
      </c>
      <c r="F21" s="79" t="s">
        <v>152</v>
      </c>
      <c r="G21" s="43">
        <v>3</v>
      </c>
      <c r="H21" s="43">
        <v>3</v>
      </c>
      <c r="I21" s="47"/>
    </row>
    <row r="22" spans="1:9" ht="58.5" customHeight="1">
      <c r="A22" s="86"/>
      <c r="B22" s="47"/>
      <c r="C22" s="47"/>
      <c r="D22" s="56" t="s">
        <v>153</v>
      </c>
      <c r="E22" s="56" t="s">
        <v>154</v>
      </c>
      <c r="F22" s="51" t="s">
        <v>155</v>
      </c>
      <c r="G22" s="43">
        <v>3</v>
      </c>
      <c r="H22" s="43">
        <v>3</v>
      </c>
      <c r="I22" s="51"/>
    </row>
    <row r="23" spans="1:9" ht="48" customHeight="1">
      <c r="A23" s="82" t="s">
        <v>136</v>
      </c>
      <c r="B23" s="87" t="s">
        <v>156</v>
      </c>
      <c r="C23" s="47" t="s">
        <v>144</v>
      </c>
      <c r="D23" s="56" t="s">
        <v>157</v>
      </c>
      <c r="E23" s="56" t="s">
        <v>158</v>
      </c>
      <c r="F23" s="56" t="s">
        <v>159</v>
      </c>
      <c r="G23" s="43">
        <v>4</v>
      </c>
      <c r="H23" s="43">
        <v>4</v>
      </c>
      <c r="I23" s="51"/>
    </row>
    <row r="24" spans="1:9" ht="21.75" customHeight="1">
      <c r="A24" s="83"/>
      <c r="B24" s="88"/>
      <c r="C24" s="47"/>
      <c r="D24" s="47" t="s">
        <v>160</v>
      </c>
      <c r="E24" s="85" t="s">
        <v>161</v>
      </c>
      <c r="F24" s="85">
        <v>1</v>
      </c>
      <c r="G24" s="43">
        <v>4</v>
      </c>
      <c r="H24" s="43">
        <v>4</v>
      </c>
      <c r="I24" s="44"/>
    </row>
    <row r="25" spans="1:9" ht="21" customHeight="1">
      <c r="A25" s="83"/>
      <c r="B25" s="88"/>
      <c r="C25" s="84" t="s">
        <v>162</v>
      </c>
      <c r="D25" s="56" t="s">
        <v>163</v>
      </c>
      <c r="E25" s="58">
        <v>0.1</v>
      </c>
      <c r="F25" s="89">
        <v>0.1421</v>
      </c>
      <c r="G25" s="43">
        <v>3</v>
      </c>
      <c r="H25" s="43">
        <v>3</v>
      </c>
      <c r="I25" s="44"/>
    </row>
    <row r="26" spans="1:9" ht="33.75" customHeight="1">
      <c r="A26" s="83"/>
      <c r="B26" s="88"/>
      <c r="C26" s="84"/>
      <c r="D26" s="56" t="s">
        <v>164</v>
      </c>
      <c r="E26" s="58">
        <v>0.04</v>
      </c>
      <c r="F26" s="90" t="s">
        <v>165</v>
      </c>
      <c r="G26" s="43">
        <v>3</v>
      </c>
      <c r="H26" s="43">
        <v>3</v>
      </c>
      <c r="I26" s="51"/>
    </row>
    <row r="27" spans="1:9" ht="27.75" customHeight="1">
      <c r="A27" s="83"/>
      <c r="B27" s="88"/>
      <c r="C27" s="84" t="s">
        <v>166</v>
      </c>
      <c r="D27" s="56" t="s">
        <v>167</v>
      </c>
      <c r="E27" s="56" t="s">
        <v>168</v>
      </c>
      <c r="F27" s="56" t="s">
        <v>169</v>
      </c>
      <c r="G27" s="43">
        <v>2</v>
      </c>
      <c r="H27" s="43">
        <v>2</v>
      </c>
      <c r="I27" s="44"/>
    </row>
    <row r="28" spans="1:9" ht="27.75" customHeight="1">
      <c r="A28" s="86"/>
      <c r="B28" s="91"/>
      <c r="C28" s="84"/>
      <c r="D28" s="56" t="s">
        <v>170</v>
      </c>
      <c r="E28" s="56" t="s">
        <v>171</v>
      </c>
      <c r="F28" s="89" t="s">
        <v>172</v>
      </c>
      <c r="G28" s="43">
        <v>3</v>
      </c>
      <c r="H28" s="43">
        <v>3</v>
      </c>
      <c r="I28" s="47"/>
    </row>
    <row r="29" spans="1:9" ht="36" customHeight="1">
      <c r="A29" s="55" t="s">
        <v>136</v>
      </c>
      <c r="B29" s="87" t="s">
        <v>173</v>
      </c>
      <c r="C29" s="47" t="s">
        <v>174</v>
      </c>
      <c r="D29" s="56" t="s">
        <v>175</v>
      </c>
      <c r="E29" s="58" t="s">
        <v>176</v>
      </c>
      <c r="F29" s="89">
        <v>1.0146</v>
      </c>
      <c r="G29" s="43">
        <v>3</v>
      </c>
      <c r="H29" s="43">
        <v>2</v>
      </c>
      <c r="I29" s="44"/>
    </row>
    <row r="30" spans="1:9" ht="36" customHeight="1">
      <c r="A30" s="57"/>
      <c r="B30" s="88"/>
      <c r="C30" s="47"/>
      <c r="D30" s="56" t="s">
        <v>177</v>
      </c>
      <c r="E30" s="58">
        <v>1</v>
      </c>
      <c r="F30" s="89">
        <v>0.9926</v>
      </c>
      <c r="G30" s="43">
        <v>3</v>
      </c>
      <c r="H30" s="43">
        <v>3</v>
      </c>
      <c r="I30" s="44"/>
    </row>
    <row r="31" spans="1:9" ht="40.5" customHeight="1">
      <c r="A31" s="57"/>
      <c r="B31" s="91"/>
      <c r="C31" s="47"/>
      <c r="D31" s="56" t="s">
        <v>178</v>
      </c>
      <c r="E31" s="56" t="s">
        <v>179</v>
      </c>
      <c r="F31" s="56" t="s">
        <v>180</v>
      </c>
      <c r="G31" s="43">
        <v>5</v>
      </c>
      <c r="H31" s="43">
        <v>5</v>
      </c>
      <c r="I31" s="44"/>
    </row>
    <row r="32" spans="1:9" ht="57.75" customHeight="1">
      <c r="A32" s="57"/>
      <c r="B32" s="47" t="s">
        <v>181</v>
      </c>
      <c r="C32" s="47" t="s">
        <v>182</v>
      </c>
      <c r="D32" s="56" t="s">
        <v>183</v>
      </c>
      <c r="E32" s="56" t="s">
        <v>184</v>
      </c>
      <c r="F32" s="56" t="s">
        <v>185</v>
      </c>
      <c r="G32" s="43">
        <v>5</v>
      </c>
      <c r="H32" s="43">
        <v>0</v>
      </c>
      <c r="I32" s="51" t="s">
        <v>186</v>
      </c>
    </row>
    <row r="33" spans="1:9" ht="12.75">
      <c r="A33" s="57"/>
      <c r="B33" s="41"/>
      <c r="C33" s="47"/>
      <c r="D33" s="47" t="s">
        <v>187</v>
      </c>
      <c r="E33" s="85" t="s">
        <v>188</v>
      </c>
      <c r="F33" s="79" t="s">
        <v>189</v>
      </c>
      <c r="G33" s="43">
        <v>6</v>
      </c>
      <c r="H33" s="43">
        <v>5</v>
      </c>
      <c r="I33" s="51"/>
    </row>
    <row r="34" spans="1:9" ht="37.5" customHeight="1">
      <c r="A34" s="57"/>
      <c r="B34" s="87" t="s">
        <v>190</v>
      </c>
      <c r="C34" s="87" t="s">
        <v>191</v>
      </c>
      <c r="D34" s="56" t="s">
        <v>192</v>
      </c>
      <c r="E34" s="56" t="s">
        <v>193</v>
      </c>
      <c r="F34" s="56" t="s">
        <v>194</v>
      </c>
      <c r="G34" s="43">
        <v>8</v>
      </c>
      <c r="H34" s="43">
        <v>10</v>
      </c>
      <c r="I34" s="51"/>
    </row>
    <row r="35" spans="1:9" ht="97.5" customHeight="1">
      <c r="A35" s="57"/>
      <c r="B35" s="88"/>
      <c r="C35" s="91"/>
      <c r="D35" s="56" t="s">
        <v>195</v>
      </c>
      <c r="E35" s="56" t="s">
        <v>196</v>
      </c>
      <c r="F35" s="56" t="s">
        <v>197</v>
      </c>
      <c r="G35" s="43">
        <v>8</v>
      </c>
      <c r="H35" s="43">
        <v>8</v>
      </c>
      <c r="I35" s="51"/>
    </row>
    <row r="36" spans="1:9" ht="82.5" customHeight="1">
      <c r="A36" s="57"/>
      <c r="B36" s="88"/>
      <c r="C36" s="47" t="s">
        <v>198</v>
      </c>
      <c r="D36" s="56" t="s">
        <v>199</v>
      </c>
      <c r="E36" s="56" t="s">
        <v>200</v>
      </c>
      <c r="F36" s="56" t="s">
        <v>201</v>
      </c>
      <c r="G36" s="43">
        <v>8</v>
      </c>
      <c r="H36" s="43">
        <v>10</v>
      </c>
      <c r="I36" s="44"/>
    </row>
    <row r="37" spans="1:9" ht="57" customHeight="1">
      <c r="A37" s="92"/>
      <c r="B37" s="91"/>
      <c r="C37" s="41" t="s">
        <v>202</v>
      </c>
      <c r="D37" s="56" t="s">
        <v>203</v>
      </c>
      <c r="E37" s="58" t="s">
        <v>204</v>
      </c>
      <c r="F37" s="58">
        <v>0.95</v>
      </c>
      <c r="G37" s="43">
        <v>10</v>
      </c>
      <c r="H37" s="43">
        <v>10</v>
      </c>
      <c r="I37" s="44"/>
    </row>
    <row r="38" spans="1:9" ht="22.5" customHeight="1">
      <c r="A38" s="65" t="s">
        <v>205</v>
      </c>
      <c r="B38" s="66"/>
      <c r="C38" s="66"/>
      <c r="D38" s="66"/>
      <c r="E38" s="66"/>
      <c r="F38" s="66"/>
      <c r="G38" s="93">
        <f>SUM(G19:G37)+10</f>
        <v>100</v>
      </c>
      <c r="H38" s="93">
        <f>SUM(H19:H37)+I7</f>
        <v>95.03</v>
      </c>
      <c r="I38" s="44"/>
    </row>
    <row r="39" spans="2:5" ht="12.75">
      <c r="B39" s="26"/>
      <c r="C39" s="26"/>
      <c r="D39" s="26"/>
      <c r="E39" s="26"/>
    </row>
    <row r="40" spans="1:5" ht="15.75" customHeight="1">
      <c r="A40" s="25"/>
      <c r="B40" s="26"/>
      <c r="C40" s="26"/>
      <c r="D40" s="26"/>
      <c r="E40" s="26"/>
    </row>
    <row r="43" ht="12.75">
      <c r="I43" s="1" t="s">
        <v>206</v>
      </c>
    </row>
  </sheetData>
  <sheetProtection/>
  <mergeCells count="35">
    <mergeCell ref="A2:I2"/>
    <mergeCell ref="A3:I3"/>
    <mergeCell ref="B5:I5"/>
    <mergeCell ref="B6:C6"/>
    <mergeCell ref="B7:C7"/>
    <mergeCell ref="B8:C8"/>
    <mergeCell ref="B9:C9"/>
    <mergeCell ref="B10:C10"/>
    <mergeCell ref="B11:C11"/>
    <mergeCell ref="B12:C12"/>
    <mergeCell ref="B13:C13"/>
    <mergeCell ref="B14:C14"/>
    <mergeCell ref="B15:C15"/>
    <mergeCell ref="B16:E16"/>
    <mergeCell ref="F16:I16"/>
    <mergeCell ref="B17:E17"/>
    <mergeCell ref="F17:I17"/>
    <mergeCell ref="A38:F38"/>
    <mergeCell ref="A6:A15"/>
    <mergeCell ref="A16:A17"/>
    <mergeCell ref="A18:A22"/>
    <mergeCell ref="A23:A28"/>
    <mergeCell ref="A29:A37"/>
    <mergeCell ref="B19:B22"/>
    <mergeCell ref="B23:B28"/>
    <mergeCell ref="B29:B31"/>
    <mergeCell ref="B32:B33"/>
    <mergeCell ref="B34:B37"/>
    <mergeCell ref="C19:C22"/>
    <mergeCell ref="C23:C24"/>
    <mergeCell ref="C25:C26"/>
    <mergeCell ref="C27:C28"/>
    <mergeCell ref="C29:C31"/>
    <mergeCell ref="C32:C33"/>
    <mergeCell ref="C34:C35"/>
  </mergeCells>
  <printOptions horizontalCentered="1"/>
  <pageMargins left="0.35433070866141736" right="0.4330708661417323" top="0.5511811023622047" bottom="0.5511811023622047" header="0.5118110236220472" footer="0.5118110236220472"/>
  <pageSetup fitToHeight="0" fitToWidth="1" horizontalDpi="600" verticalDpi="600" orientation="portrait" paperSize="9" scale="82"/>
</worksheet>
</file>

<file path=xl/worksheets/sheet3.xml><?xml version="1.0" encoding="utf-8"?>
<worksheet xmlns="http://schemas.openxmlformats.org/spreadsheetml/2006/main" xmlns:r="http://schemas.openxmlformats.org/officeDocument/2006/relationships">
  <dimension ref="A1:L27"/>
  <sheetViews>
    <sheetView zoomScaleSheetLayoutView="100" workbookViewId="0" topLeftCell="A23">
      <selection activeCell="A28" sqref="A28:IV37"/>
    </sheetView>
  </sheetViews>
  <sheetFormatPr defaultColWidth="9.125" defaultRowHeight="13.5"/>
  <cols>
    <col min="1" max="1" width="9.50390625" style="1" customWidth="1"/>
    <col min="2" max="3" width="9.125" style="1" customWidth="1"/>
    <col min="4" max="4" width="11.00390625" style="1" customWidth="1"/>
    <col min="5" max="5" width="22.375" style="1" customWidth="1"/>
    <col min="6" max="6" width="22.875" style="1" customWidth="1"/>
    <col min="7" max="7" width="8.875" style="1" customWidth="1"/>
    <col min="8" max="8" width="8.375" style="1" customWidth="1"/>
    <col min="9" max="9" width="14.75390625" style="1" customWidth="1"/>
    <col min="10" max="16384" width="9.125" style="1" customWidth="1"/>
  </cols>
  <sheetData>
    <row r="1" ht="12.75">
      <c r="A1" s="38" t="s">
        <v>207</v>
      </c>
    </row>
    <row r="2" spans="1:9" ht="21" customHeight="1">
      <c r="A2" s="39" t="s">
        <v>208</v>
      </c>
      <c r="B2" s="39"/>
      <c r="C2" s="39"/>
      <c r="D2" s="39"/>
      <c r="E2" s="39"/>
      <c r="F2" s="39"/>
      <c r="G2" s="39"/>
      <c r="H2" s="39"/>
      <c r="I2" s="39"/>
    </row>
    <row r="3" spans="1:9" ht="28.5" customHeight="1">
      <c r="A3" s="40" t="s">
        <v>209</v>
      </c>
      <c r="B3" s="40"/>
      <c r="C3" s="40"/>
      <c r="D3" s="40"/>
      <c r="E3" s="40"/>
      <c r="F3" s="40"/>
      <c r="G3" s="40"/>
      <c r="H3" s="40"/>
      <c r="I3" s="40"/>
    </row>
    <row r="4" spans="1:9" ht="27" customHeight="1">
      <c r="A4" s="41" t="s">
        <v>210</v>
      </c>
      <c r="B4" s="42" t="s">
        <v>211</v>
      </c>
      <c r="C4" s="43"/>
      <c r="D4" s="43"/>
      <c r="E4" s="43"/>
      <c r="F4" s="43"/>
      <c r="G4" s="44"/>
      <c r="H4" s="44"/>
      <c r="I4" s="44"/>
    </row>
    <row r="5" spans="1:9" ht="19.5" customHeight="1">
      <c r="A5" s="45" t="s">
        <v>212</v>
      </c>
      <c r="B5" s="42" t="s">
        <v>213</v>
      </c>
      <c r="C5" s="46"/>
      <c r="D5" s="46"/>
      <c r="E5" s="46"/>
      <c r="F5" s="45" t="s">
        <v>214</v>
      </c>
      <c r="G5" s="42" t="s">
        <v>113</v>
      </c>
      <c r="H5" s="43"/>
      <c r="I5" s="43"/>
    </row>
    <row r="6" spans="1:9" ht="19.5" customHeight="1">
      <c r="A6" s="47" t="s">
        <v>215</v>
      </c>
      <c r="B6" s="43"/>
      <c r="C6" s="43"/>
      <c r="D6" s="41" t="s">
        <v>115</v>
      </c>
      <c r="E6" s="41" t="s">
        <v>116</v>
      </c>
      <c r="F6" s="41" t="s">
        <v>117</v>
      </c>
      <c r="G6" s="45" t="s">
        <v>118</v>
      </c>
      <c r="H6" s="45" t="s">
        <v>119</v>
      </c>
      <c r="I6" s="45" t="s">
        <v>120</v>
      </c>
    </row>
    <row r="7" spans="1:9" ht="19.5" customHeight="1">
      <c r="A7" s="41"/>
      <c r="B7" s="45" t="s">
        <v>121</v>
      </c>
      <c r="C7" s="45"/>
      <c r="D7" s="43"/>
      <c r="E7" s="73">
        <v>11597.14</v>
      </c>
      <c r="F7" s="73">
        <v>11597.14</v>
      </c>
      <c r="G7" s="48">
        <v>10</v>
      </c>
      <c r="H7" s="49">
        <f>ROUND(F7/E7,4)</f>
        <v>1</v>
      </c>
      <c r="I7" s="43">
        <f>ROUND(G7*H7,2)</f>
        <v>10</v>
      </c>
    </row>
    <row r="8" spans="1:12" ht="19.5" customHeight="1">
      <c r="A8" s="41"/>
      <c r="B8" s="45" t="s">
        <v>216</v>
      </c>
      <c r="C8" s="45"/>
      <c r="D8" s="43"/>
      <c r="E8" s="43">
        <v>11256.79</v>
      </c>
      <c r="F8" s="43">
        <v>11256.79</v>
      </c>
      <c r="G8" s="50" t="s">
        <v>123</v>
      </c>
      <c r="H8" s="50" t="s">
        <v>123</v>
      </c>
      <c r="I8" s="50" t="s">
        <v>123</v>
      </c>
      <c r="L8" s="74"/>
    </row>
    <row r="9" spans="1:9" ht="19.5" customHeight="1">
      <c r="A9" s="41"/>
      <c r="B9" s="45" t="s">
        <v>217</v>
      </c>
      <c r="C9" s="45"/>
      <c r="D9" s="43"/>
      <c r="E9" s="43">
        <v>340.35</v>
      </c>
      <c r="F9" s="43">
        <v>340.35</v>
      </c>
      <c r="G9" s="50" t="s">
        <v>123</v>
      </c>
      <c r="H9" s="50" t="s">
        <v>123</v>
      </c>
      <c r="I9" s="50" t="s">
        <v>123</v>
      </c>
    </row>
    <row r="10" spans="1:9" ht="19.5" customHeight="1">
      <c r="A10" s="41"/>
      <c r="B10" s="45" t="s">
        <v>127</v>
      </c>
      <c r="C10" s="45"/>
      <c r="D10" s="43"/>
      <c r="E10" s="43"/>
      <c r="F10" s="43"/>
      <c r="G10" s="50" t="s">
        <v>123</v>
      </c>
      <c r="H10" s="50" t="s">
        <v>123</v>
      </c>
      <c r="I10" s="50" t="s">
        <v>123</v>
      </c>
    </row>
    <row r="11" spans="1:9" ht="19.5" customHeight="1">
      <c r="A11" s="47" t="s">
        <v>131</v>
      </c>
      <c r="B11" s="47" t="s">
        <v>218</v>
      </c>
      <c r="C11" s="45"/>
      <c r="D11" s="45"/>
      <c r="E11" s="45"/>
      <c r="F11" s="45" t="s">
        <v>133</v>
      </c>
      <c r="G11" s="45"/>
      <c r="H11" s="45"/>
      <c r="I11" s="45"/>
    </row>
    <row r="12" spans="1:9" ht="90.75" customHeight="1">
      <c r="A12" s="41"/>
      <c r="B12" s="51" t="s">
        <v>219</v>
      </c>
      <c r="C12" s="52"/>
      <c r="D12" s="52"/>
      <c r="E12" s="52"/>
      <c r="F12" s="53" t="s">
        <v>220</v>
      </c>
      <c r="G12" s="54"/>
      <c r="H12" s="54"/>
      <c r="I12" s="70"/>
    </row>
    <row r="13" spans="1:9" ht="22.5">
      <c r="A13" s="45" t="s">
        <v>221</v>
      </c>
      <c r="B13" s="45" t="s">
        <v>137</v>
      </c>
      <c r="C13" s="45" t="s">
        <v>138</v>
      </c>
      <c r="D13" s="45" t="s">
        <v>139</v>
      </c>
      <c r="E13" s="41" t="s">
        <v>222</v>
      </c>
      <c r="F13" s="41" t="s">
        <v>141</v>
      </c>
      <c r="G13" s="45" t="s">
        <v>118</v>
      </c>
      <c r="H13" s="45" t="s">
        <v>120</v>
      </c>
      <c r="I13" s="47" t="s">
        <v>142</v>
      </c>
    </row>
    <row r="14" spans="1:9" ht="42" customHeight="1">
      <c r="A14" s="45"/>
      <c r="B14" s="41" t="s">
        <v>223</v>
      </c>
      <c r="C14" s="57" t="s">
        <v>144</v>
      </c>
      <c r="D14" s="56" t="s">
        <v>224</v>
      </c>
      <c r="E14" s="56" t="s">
        <v>225</v>
      </c>
      <c r="F14" s="56" t="s">
        <v>226</v>
      </c>
      <c r="G14" s="43">
        <v>5</v>
      </c>
      <c r="H14" s="43">
        <v>5</v>
      </c>
      <c r="I14" s="71"/>
    </row>
    <row r="15" spans="1:9" ht="48" customHeight="1">
      <c r="A15" s="45"/>
      <c r="B15" s="41"/>
      <c r="C15" s="57"/>
      <c r="D15" s="56" t="s">
        <v>227</v>
      </c>
      <c r="E15" s="56" t="s">
        <v>228</v>
      </c>
      <c r="F15" s="56" t="s">
        <v>229</v>
      </c>
      <c r="G15" s="43">
        <v>5</v>
      </c>
      <c r="H15" s="43">
        <v>4.5</v>
      </c>
      <c r="I15" s="47"/>
    </row>
    <row r="16" spans="1:9" ht="42" customHeight="1">
      <c r="A16" s="45"/>
      <c r="B16" s="41"/>
      <c r="C16" s="57"/>
      <c r="D16" s="56" t="s">
        <v>230</v>
      </c>
      <c r="E16" s="56" t="s">
        <v>231</v>
      </c>
      <c r="F16" s="58" t="s">
        <v>232</v>
      </c>
      <c r="G16" s="43">
        <v>5</v>
      </c>
      <c r="H16" s="43">
        <v>5</v>
      </c>
      <c r="I16" s="71"/>
    </row>
    <row r="17" spans="1:9" ht="42.75" customHeight="1">
      <c r="A17" s="45"/>
      <c r="B17" s="41"/>
      <c r="C17" s="55" t="s">
        <v>162</v>
      </c>
      <c r="D17" s="56" t="s">
        <v>233</v>
      </c>
      <c r="E17" s="56" t="s">
        <v>234</v>
      </c>
      <c r="F17" s="56" t="s">
        <v>235</v>
      </c>
      <c r="G17" s="43">
        <v>5</v>
      </c>
      <c r="H17" s="43">
        <v>5</v>
      </c>
      <c r="I17" s="44"/>
    </row>
    <row r="18" spans="1:9" ht="42.75" customHeight="1">
      <c r="A18" s="45"/>
      <c r="B18" s="41"/>
      <c r="C18" s="57"/>
      <c r="D18" s="56" t="s">
        <v>147</v>
      </c>
      <c r="E18" s="56" t="s">
        <v>236</v>
      </c>
      <c r="F18" s="51" t="s">
        <v>237</v>
      </c>
      <c r="G18" s="43">
        <v>5</v>
      </c>
      <c r="H18" s="43">
        <v>4.5</v>
      </c>
      <c r="I18" s="75" t="s">
        <v>238</v>
      </c>
    </row>
    <row r="19" spans="1:9" ht="68.25" customHeight="1">
      <c r="A19" s="45"/>
      <c r="B19" s="41"/>
      <c r="C19" s="57"/>
      <c r="D19" s="56" t="s">
        <v>239</v>
      </c>
      <c r="E19" s="56" t="s">
        <v>240</v>
      </c>
      <c r="F19" s="51" t="s">
        <v>241</v>
      </c>
      <c r="G19" s="43">
        <v>5</v>
      </c>
      <c r="H19" s="43">
        <v>5</v>
      </c>
      <c r="I19" s="44"/>
    </row>
    <row r="20" spans="1:9" ht="29.25" customHeight="1">
      <c r="A20" s="45"/>
      <c r="B20" s="41"/>
      <c r="C20" s="55" t="s">
        <v>166</v>
      </c>
      <c r="D20" s="59" t="s">
        <v>242</v>
      </c>
      <c r="E20" s="60" t="s">
        <v>243</v>
      </c>
      <c r="F20" s="56" t="s">
        <v>243</v>
      </c>
      <c r="G20" s="43">
        <v>10</v>
      </c>
      <c r="H20" s="43">
        <v>10</v>
      </c>
      <c r="I20" s="44"/>
    </row>
    <row r="21" spans="1:9" ht="25.5" customHeight="1">
      <c r="A21" s="45"/>
      <c r="B21" s="41"/>
      <c r="C21" s="45" t="s">
        <v>244</v>
      </c>
      <c r="D21" s="56" t="s">
        <v>245</v>
      </c>
      <c r="E21" s="56" t="s">
        <v>245</v>
      </c>
      <c r="F21" s="56" t="s">
        <v>245</v>
      </c>
      <c r="G21" s="43">
        <v>10</v>
      </c>
      <c r="H21" s="43">
        <v>10</v>
      </c>
      <c r="I21" s="44"/>
    </row>
    <row r="22" spans="1:9" ht="25.5" customHeight="1" hidden="1">
      <c r="A22" s="45"/>
      <c r="B22" s="41" t="s">
        <v>246</v>
      </c>
      <c r="C22" s="41" t="s">
        <v>182</v>
      </c>
      <c r="D22" s="43"/>
      <c r="E22" s="43"/>
      <c r="F22" s="43"/>
      <c r="G22" s="43"/>
      <c r="H22" s="43"/>
      <c r="I22" s="44"/>
    </row>
    <row r="23" spans="1:9" ht="45" customHeight="1">
      <c r="A23" s="45"/>
      <c r="B23" s="41"/>
      <c r="C23" s="41" t="s">
        <v>191</v>
      </c>
      <c r="D23" s="56" t="s">
        <v>247</v>
      </c>
      <c r="E23" s="56" t="s">
        <v>248</v>
      </c>
      <c r="F23" s="56" t="s">
        <v>249</v>
      </c>
      <c r="G23" s="43">
        <v>15</v>
      </c>
      <c r="H23" s="43">
        <v>15</v>
      </c>
      <c r="I23" s="44"/>
    </row>
    <row r="24" spans="1:9" ht="48">
      <c r="A24" s="45"/>
      <c r="B24" s="41"/>
      <c r="C24" s="41" t="s">
        <v>250</v>
      </c>
      <c r="D24" s="56" t="s">
        <v>251</v>
      </c>
      <c r="E24" s="56" t="s">
        <v>252</v>
      </c>
      <c r="F24" s="56" t="s">
        <v>253</v>
      </c>
      <c r="G24" s="43">
        <v>15</v>
      </c>
      <c r="H24" s="43">
        <v>15</v>
      </c>
      <c r="I24" s="44"/>
    </row>
    <row r="25" spans="1:9" ht="39.75" customHeight="1">
      <c r="A25" s="45"/>
      <c r="B25" s="41" t="s">
        <v>254</v>
      </c>
      <c r="C25" s="41" t="s">
        <v>255</v>
      </c>
      <c r="D25" s="60" t="s">
        <v>256</v>
      </c>
      <c r="E25" s="43" t="s">
        <v>257</v>
      </c>
      <c r="F25" s="64">
        <v>0.96</v>
      </c>
      <c r="G25" s="43">
        <v>10</v>
      </c>
      <c r="H25" s="43">
        <v>10</v>
      </c>
      <c r="I25" s="51"/>
    </row>
    <row r="26" spans="1:9" ht="19.5" customHeight="1">
      <c r="A26" s="65" t="s">
        <v>205</v>
      </c>
      <c r="B26" s="66"/>
      <c r="C26" s="66"/>
      <c r="D26" s="66"/>
      <c r="E26" s="66"/>
      <c r="F26" s="66"/>
      <c r="G26" s="67">
        <f>SUM(G14:G25)+G7</f>
        <v>100</v>
      </c>
      <c r="H26" s="68">
        <f>ROUND(SUM(H14:H25)+I7,2)</f>
        <v>99</v>
      </c>
      <c r="I26" s="44"/>
    </row>
    <row r="27" spans="1:6" ht="15" customHeight="1">
      <c r="A27" s="25" t="s">
        <v>258</v>
      </c>
      <c r="B27" s="26"/>
      <c r="C27" s="26"/>
      <c r="D27" s="26"/>
      <c r="E27" s="26"/>
      <c r="F27" s="26"/>
    </row>
  </sheetData>
  <sheetProtection/>
  <mergeCells count="22">
    <mergeCell ref="A2:I2"/>
    <mergeCell ref="A3:I3"/>
    <mergeCell ref="B4:I4"/>
    <mergeCell ref="B5:E5"/>
    <mergeCell ref="G5:I5"/>
    <mergeCell ref="B6:C6"/>
    <mergeCell ref="B7:C7"/>
    <mergeCell ref="B8:C8"/>
    <mergeCell ref="B9:C9"/>
    <mergeCell ref="B10:C10"/>
    <mergeCell ref="B11:E11"/>
    <mergeCell ref="F11:I11"/>
    <mergeCell ref="B12:E12"/>
    <mergeCell ref="F12:I12"/>
    <mergeCell ref="A26:F26"/>
    <mergeCell ref="A6:A10"/>
    <mergeCell ref="A11:A12"/>
    <mergeCell ref="A13:A25"/>
    <mergeCell ref="B14:B21"/>
    <mergeCell ref="B22:B24"/>
    <mergeCell ref="C14:C16"/>
    <mergeCell ref="C17:C19"/>
  </mergeCells>
  <printOptions horizontalCentered="1"/>
  <pageMargins left="0.75" right="0.36" top="0.57" bottom="0.61" header="0.5" footer="0.5"/>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I26"/>
  <sheetViews>
    <sheetView zoomScaleSheetLayoutView="100" workbookViewId="0" topLeftCell="A1">
      <selection activeCell="I25" sqref="A1:I25"/>
    </sheetView>
  </sheetViews>
  <sheetFormatPr defaultColWidth="9.125" defaultRowHeight="13.5"/>
  <cols>
    <col min="1" max="1" width="11.625" style="1" customWidth="1"/>
    <col min="2" max="3" width="9.125" style="1" customWidth="1"/>
    <col min="4" max="4" width="11.00390625" style="1" customWidth="1"/>
    <col min="5" max="5" width="22.375" style="1" customWidth="1"/>
    <col min="6" max="6" width="22.875" style="1" customWidth="1"/>
    <col min="7" max="7" width="8.875" style="1" customWidth="1"/>
    <col min="8" max="8" width="8.375" style="1" customWidth="1"/>
    <col min="9" max="9" width="14.75390625" style="1" customWidth="1"/>
    <col min="10" max="16384" width="9.125" style="1" customWidth="1"/>
  </cols>
  <sheetData>
    <row r="1" ht="12.75">
      <c r="A1" s="38" t="s">
        <v>259</v>
      </c>
    </row>
    <row r="2" spans="1:9" ht="21" customHeight="1">
      <c r="A2" s="39" t="s">
        <v>208</v>
      </c>
      <c r="B2" s="39"/>
      <c r="C2" s="39"/>
      <c r="D2" s="39"/>
      <c r="E2" s="39"/>
      <c r="F2" s="39"/>
      <c r="G2" s="39"/>
      <c r="H2" s="39"/>
      <c r="I2" s="39"/>
    </row>
    <row r="3" spans="1:9" ht="28.5" customHeight="1">
      <c r="A3" s="40" t="s">
        <v>209</v>
      </c>
      <c r="B3" s="40"/>
      <c r="C3" s="40"/>
      <c r="D3" s="40"/>
      <c r="E3" s="40"/>
      <c r="F3" s="40"/>
      <c r="G3" s="40"/>
      <c r="H3" s="40"/>
      <c r="I3" s="40"/>
    </row>
    <row r="4" spans="1:9" ht="24.75" customHeight="1">
      <c r="A4" s="72" t="s">
        <v>210</v>
      </c>
      <c r="B4" s="42" t="s">
        <v>260</v>
      </c>
      <c r="C4" s="43"/>
      <c r="D4" s="43"/>
      <c r="E4" s="43"/>
      <c r="F4" s="43"/>
      <c r="G4" s="44"/>
      <c r="H4" s="44"/>
      <c r="I4" s="44"/>
    </row>
    <row r="5" spans="1:9" ht="24.75" customHeight="1">
      <c r="A5" s="45" t="s">
        <v>212</v>
      </c>
      <c r="B5" s="42" t="s">
        <v>213</v>
      </c>
      <c r="C5" s="46"/>
      <c r="D5" s="46"/>
      <c r="E5" s="46"/>
      <c r="F5" s="45" t="s">
        <v>214</v>
      </c>
      <c r="G5" s="42" t="s">
        <v>113</v>
      </c>
      <c r="H5" s="43"/>
      <c r="I5" s="43"/>
    </row>
    <row r="6" spans="1:9" ht="24.75" customHeight="1">
      <c r="A6" s="47" t="s">
        <v>215</v>
      </c>
      <c r="B6" s="43"/>
      <c r="C6" s="43"/>
      <c r="D6" s="41" t="s">
        <v>115</v>
      </c>
      <c r="E6" s="41" t="s">
        <v>116</v>
      </c>
      <c r="F6" s="41" t="s">
        <v>117</v>
      </c>
      <c r="G6" s="45" t="s">
        <v>118</v>
      </c>
      <c r="H6" s="45" t="s">
        <v>119</v>
      </c>
      <c r="I6" s="45" t="s">
        <v>120</v>
      </c>
    </row>
    <row r="7" spans="1:9" ht="24.75" customHeight="1">
      <c r="A7" s="41"/>
      <c r="B7" s="45" t="s">
        <v>121</v>
      </c>
      <c r="C7" s="45"/>
      <c r="D7" s="43"/>
      <c r="E7" s="43">
        <f>SUM(E8:E10)</f>
        <v>3143.54</v>
      </c>
      <c r="F7" s="43">
        <f>SUM(F8:F10)</f>
        <v>3143.54</v>
      </c>
      <c r="G7" s="48">
        <v>10</v>
      </c>
      <c r="H7" s="49">
        <f>ROUND(F7/E7,4)</f>
        <v>1</v>
      </c>
      <c r="I7" s="43">
        <f>ROUND(G7*H7,2)</f>
        <v>10</v>
      </c>
    </row>
    <row r="8" spans="1:9" ht="24.75" customHeight="1">
      <c r="A8" s="41"/>
      <c r="B8" s="45" t="s">
        <v>216</v>
      </c>
      <c r="C8" s="45"/>
      <c r="D8" s="43"/>
      <c r="E8" s="43">
        <v>3143.54</v>
      </c>
      <c r="F8" s="43">
        <v>3143.54</v>
      </c>
      <c r="G8" s="50" t="s">
        <v>123</v>
      </c>
      <c r="H8" s="50" t="s">
        <v>123</v>
      </c>
      <c r="I8" s="50" t="s">
        <v>123</v>
      </c>
    </row>
    <row r="9" spans="1:9" ht="24.75" customHeight="1">
      <c r="A9" s="41"/>
      <c r="B9" s="45" t="s">
        <v>217</v>
      </c>
      <c r="C9" s="45"/>
      <c r="D9" s="43"/>
      <c r="E9" s="43"/>
      <c r="F9" s="43"/>
      <c r="G9" s="50" t="s">
        <v>123</v>
      </c>
      <c r="H9" s="50" t="s">
        <v>123</v>
      </c>
      <c r="I9" s="50" t="s">
        <v>123</v>
      </c>
    </row>
    <row r="10" spans="1:9" ht="24.75" customHeight="1">
      <c r="A10" s="41"/>
      <c r="B10" s="45" t="s">
        <v>127</v>
      </c>
      <c r="C10" s="45"/>
      <c r="D10" s="43"/>
      <c r="E10" s="43"/>
      <c r="F10" s="43"/>
      <c r="G10" s="50" t="s">
        <v>123</v>
      </c>
      <c r="H10" s="50" t="s">
        <v>123</v>
      </c>
      <c r="I10" s="50" t="s">
        <v>123</v>
      </c>
    </row>
    <row r="11" spans="1:9" ht="24.75" customHeight="1">
      <c r="A11" s="47" t="s">
        <v>131</v>
      </c>
      <c r="B11" s="47" t="s">
        <v>218</v>
      </c>
      <c r="C11" s="45"/>
      <c r="D11" s="45"/>
      <c r="E11" s="45"/>
      <c r="F11" s="45" t="s">
        <v>133</v>
      </c>
      <c r="G11" s="45"/>
      <c r="H11" s="45"/>
      <c r="I11" s="45"/>
    </row>
    <row r="12" spans="1:9" ht="81" customHeight="1">
      <c r="A12" s="41"/>
      <c r="B12" s="51" t="s">
        <v>261</v>
      </c>
      <c r="C12" s="52"/>
      <c r="D12" s="52"/>
      <c r="E12" s="52"/>
      <c r="F12" s="53" t="s">
        <v>262</v>
      </c>
      <c r="G12" s="54"/>
      <c r="H12" s="54"/>
      <c r="I12" s="70"/>
    </row>
    <row r="13" spans="1:9" ht="22.5">
      <c r="A13" s="45" t="s">
        <v>221</v>
      </c>
      <c r="B13" s="45" t="s">
        <v>137</v>
      </c>
      <c r="C13" s="45" t="s">
        <v>138</v>
      </c>
      <c r="D13" s="45" t="s">
        <v>139</v>
      </c>
      <c r="E13" s="41" t="s">
        <v>222</v>
      </c>
      <c r="F13" s="41" t="s">
        <v>263</v>
      </c>
      <c r="G13" s="45" t="s">
        <v>118</v>
      </c>
      <c r="H13" s="45" t="s">
        <v>120</v>
      </c>
      <c r="I13" s="47" t="s">
        <v>142</v>
      </c>
    </row>
    <row r="14" spans="1:9" ht="42" customHeight="1">
      <c r="A14" s="45"/>
      <c r="B14" s="41" t="s">
        <v>264</v>
      </c>
      <c r="C14" s="55" t="s">
        <v>144</v>
      </c>
      <c r="D14" s="56" t="s">
        <v>265</v>
      </c>
      <c r="E14" s="56" t="s">
        <v>266</v>
      </c>
      <c r="F14" s="56" t="s">
        <v>266</v>
      </c>
      <c r="G14" s="43">
        <v>10</v>
      </c>
      <c r="H14" s="43">
        <v>10</v>
      </c>
      <c r="I14" s="71"/>
    </row>
    <row r="15" spans="1:9" ht="42.75" customHeight="1">
      <c r="A15" s="45"/>
      <c r="B15" s="41"/>
      <c r="C15" s="55" t="s">
        <v>162</v>
      </c>
      <c r="D15" s="56" t="s">
        <v>267</v>
      </c>
      <c r="E15" s="58">
        <v>1</v>
      </c>
      <c r="F15" s="58">
        <v>1</v>
      </c>
      <c r="G15" s="43">
        <v>10</v>
      </c>
      <c r="H15" s="43">
        <v>10</v>
      </c>
      <c r="I15" s="44"/>
    </row>
    <row r="16" spans="1:9" ht="42.75" customHeight="1">
      <c r="A16" s="45"/>
      <c r="B16" s="41"/>
      <c r="C16" s="57"/>
      <c r="D16" s="56" t="s">
        <v>268</v>
      </c>
      <c r="E16" s="58">
        <v>1</v>
      </c>
      <c r="F16" s="58">
        <v>1</v>
      </c>
      <c r="G16" s="43">
        <v>5</v>
      </c>
      <c r="H16" s="43">
        <v>5</v>
      </c>
      <c r="I16" s="44"/>
    </row>
    <row r="17" spans="1:9" ht="29.25" customHeight="1">
      <c r="A17" s="45"/>
      <c r="B17" s="41"/>
      <c r="C17" s="55" t="s">
        <v>166</v>
      </c>
      <c r="D17" s="59" t="s">
        <v>242</v>
      </c>
      <c r="E17" s="60" t="s">
        <v>243</v>
      </c>
      <c r="F17" s="56" t="s">
        <v>269</v>
      </c>
      <c r="G17" s="43">
        <v>10</v>
      </c>
      <c r="H17" s="43">
        <v>10</v>
      </c>
      <c r="I17" s="44"/>
    </row>
    <row r="18" spans="1:9" ht="25.5" customHeight="1">
      <c r="A18" s="45"/>
      <c r="B18" s="41"/>
      <c r="C18" s="45" t="s">
        <v>244</v>
      </c>
      <c r="D18" s="56" t="s">
        <v>245</v>
      </c>
      <c r="E18" s="56" t="s">
        <v>245</v>
      </c>
      <c r="F18" s="56" t="s">
        <v>245</v>
      </c>
      <c r="G18" s="43">
        <v>15</v>
      </c>
      <c r="H18" s="43">
        <v>15</v>
      </c>
      <c r="I18" s="44"/>
    </row>
    <row r="19" spans="1:9" ht="25.5" customHeight="1" hidden="1">
      <c r="A19" s="45"/>
      <c r="B19" s="41" t="s">
        <v>270</v>
      </c>
      <c r="C19" s="41" t="s">
        <v>182</v>
      </c>
      <c r="D19" s="43"/>
      <c r="E19" s="43"/>
      <c r="F19" s="43"/>
      <c r="G19" s="43"/>
      <c r="H19" s="43"/>
      <c r="I19" s="44"/>
    </row>
    <row r="20" spans="1:9" ht="60">
      <c r="A20" s="45"/>
      <c r="B20" s="41"/>
      <c r="C20" s="41" t="s">
        <v>191</v>
      </c>
      <c r="D20" s="56" t="s">
        <v>271</v>
      </c>
      <c r="E20" s="56" t="s">
        <v>272</v>
      </c>
      <c r="F20" s="51" t="s">
        <v>273</v>
      </c>
      <c r="G20" s="43">
        <v>15</v>
      </c>
      <c r="H20" s="43">
        <v>15</v>
      </c>
      <c r="I20" s="44"/>
    </row>
    <row r="21" spans="1:9" ht="72.75" customHeight="1">
      <c r="A21" s="45"/>
      <c r="B21" s="41"/>
      <c r="C21" s="41" t="s">
        <v>250</v>
      </c>
      <c r="D21" s="51" t="s">
        <v>274</v>
      </c>
      <c r="E21" s="51" t="s">
        <v>275</v>
      </c>
      <c r="F21" s="51" t="s">
        <v>276</v>
      </c>
      <c r="G21" s="43">
        <v>15</v>
      </c>
      <c r="H21" s="43">
        <v>15</v>
      </c>
      <c r="I21" s="44"/>
    </row>
    <row r="22" spans="1:9" ht="39.75" customHeight="1">
      <c r="A22" s="45"/>
      <c r="B22" s="41" t="s">
        <v>254</v>
      </c>
      <c r="C22" s="41" t="s">
        <v>255</v>
      </c>
      <c r="D22" s="60" t="s">
        <v>256</v>
      </c>
      <c r="E22" s="43" t="s">
        <v>257</v>
      </c>
      <c r="F22" s="64">
        <v>0.96</v>
      </c>
      <c r="G22" s="43">
        <v>10</v>
      </c>
      <c r="H22" s="43">
        <v>10</v>
      </c>
      <c r="I22" s="51" t="s">
        <v>277</v>
      </c>
    </row>
    <row r="23" spans="1:9" ht="19.5" customHeight="1">
      <c r="A23" s="65" t="s">
        <v>205</v>
      </c>
      <c r="B23" s="66"/>
      <c r="C23" s="66"/>
      <c r="D23" s="66"/>
      <c r="E23" s="66"/>
      <c r="F23" s="66"/>
      <c r="G23" s="67">
        <f>SUM(G14:G22)+G7</f>
        <v>100</v>
      </c>
      <c r="H23" s="68">
        <f>ROUND(SUM(H14:H22)+I7,2)</f>
        <v>100</v>
      </c>
      <c r="I23" s="44"/>
    </row>
    <row r="24" spans="1:6" ht="15" customHeight="1">
      <c r="A24" s="25" t="s">
        <v>258</v>
      </c>
      <c r="B24" s="26"/>
      <c r="C24" s="26"/>
      <c r="D24" s="26"/>
      <c r="E24" s="26"/>
      <c r="F24" s="26"/>
    </row>
    <row r="25" spans="1:6" ht="18" customHeight="1">
      <c r="A25" s="69"/>
      <c r="B25" s="26"/>
      <c r="C25" s="26"/>
      <c r="D25" s="26"/>
      <c r="E25" s="26"/>
      <c r="F25" s="26"/>
    </row>
    <row r="26" spans="1:6" ht="15.75" customHeight="1">
      <c r="A26" s="25">
        <f>'整体自评表'!A40</f>
        <v>0</v>
      </c>
      <c r="B26" s="26"/>
      <c r="C26" s="26"/>
      <c r="D26" s="26"/>
      <c r="E26" s="26"/>
      <c r="F26" s="26"/>
    </row>
  </sheetData>
  <sheetProtection/>
  <mergeCells count="21">
    <mergeCell ref="A2:I2"/>
    <mergeCell ref="A3:I3"/>
    <mergeCell ref="B4:I4"/>
    <mergeCell ref="B5:E5"/>
    <mergeCell ref="G5:I5"/>
    <mergeCell ref="B6:C6"/>
    <mergeCell ref="B7:C7"/>
    <mergeCell ref="B8:C8"/>
    <mergeCell ref="B9:C9"/>
    <mergeCell ref="B10:C10"/>
    <mergeCell ref="B11:E11"/>
    <mergeCell ref="F11:I11"/>
    <mergeCell ref="B12:E12"/>
    <mergeCell ref="F12:I12"/>
    <mergeCell ref="A23:F23"/>
    <mergeCell ref="A6:A10"/>
    <mergeCell ref="A11:A12"/>
    <mergeCell ref="A13:A22"/>
    <mergeCell ref="B14:B18"/>
    <mergeCell ref="B19:B21"/>
    <mergeCell ref="C15:C16"/>
  </mergeCells>
  <printOptions horizontalCentered="1"/>
  <pageMargins left="0.5" right="0.36" top="1" bottom="0.61" header="0.5" footer="0.5"/>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I28"/>
  <sheetViews>
    <sheetView zoomScaleSheetLayoutView="100" workbookViewId="0" topLeftCell="A1">
      <selection activeCell="A1" sqref="A1:I26"/>
    </sheetView>
  </sheetViews>
  <sheetFormatPr defaultColWidth="9.125" defaultRowHeight="13.5"/>
  <cols>
    <col min="1" max="1" width="10.50390625" style="1" customWidth="1"/>
    <col min="2" max="3" width="9.125" style="1" customWidth="1"/>
    <col min="4" max="4" width="11.00390625" style="1" customWidth="1"/>
    <col min="5" max="5" width="22.375" style="1" customWidth="1"/>
    <col min="6" max="6" width="22.875" style="1" customWidth="1"/>
    <col min="7" max="7" width="8.875" style="1" customWidth="1"/>
    <col min="8" max="8" width="8.375" style="1" customWidth="1"/>
    <col min="9" max="9" width="14.75390625" style="1" customWidth="1"/>
    <col min="10" max="16384" width="9.125" style="1" customWidth="1"/>
  </cols>
  <sheetData>
    <row r="1" ht="12.75">
      <c r="A1" s="38" t="s">
        <v>278</v>
      </c>
    </row>
    <row r="2" spans="1:9" ht="21" customHeight="1">
      <c r="A2" s="39" t="s">
        <v>208</v>
      </c>
      <c r="B2" s="39"/>
      <c r="C2" s="39"/>
      <c r="D2" s="39"/>
      <c r="E2" s="39"/>
      <c r="F2" s="39"/>
      <c r="G2" s="39"/>
      <c r="H2" s="39"/>
      <c r="I2" s="39"/>
    </row>
    <row r="3" spans="1:9" ht="28.5" customHeight="1">
      <c r="A3" s="40" t="s">
        <v>209</v>
      </c>
      <c r="B3" s="40"/>
      <c r="C3" s="40"/>
      <c r="D3" s="40"/>
      <c r="E3" s="40"/>
      <c r="F3" s="40"/>
      <c r="G3" s="40"/>
      <c r="H3" s="40"/>
      <c r="I3" s="40"/>
    </row>
    <row r="4" spans="1:9" ht="24.75" customHeight="1">
      <c r="A4" s="41" t="s">
        <v>210</v>
      </c>
      <c r="B4" s="42" t="s">
        <v>61</v>
      </c>
      <c r="C4" s="43"/>
      <c r="D4" s="43"/>
      <c r="E4" s="43"/>
      <c r="F4" s="43"/>
      <c r="G4" s="44"/>
      <c r="H4" s="44"/>
      <c r="I4" s="44"/>
    </row>
    <row r="5" spans="1:9" ht="24.75" customHeight="1">
      <c r="A5" s="45" t="s">
        <v>212</v>
      </c>
      <c r="B5" s="42" t="s">
        <v>213</v>
      </c>
      <c r="C5" s="46"/>
      <c r="D5" s="46"/>
      <c r="E5" s="46"/>
      <c r="F5" s="45" t="s">
        <v>214</v>
      </c>
      <c r="G5" s="42" t="s">
        <v>113</v>
      </c>
      <c r="H5" s="43"/>
      <c r="I5" s="43"/>
    </row>
    <row r="6" spans="1:9" ht="24.75" customHeight="1">
      <c r="A6" s="47" t="s">
        <v>215</v>
      </c>
      <c r="B6" s="43"/>
      <c r="C6" s="43"/>
      <c r="D6" s="41" t="s">
        <v>115</v>
      </c>
      <c r="E6" s="41" t="s">
        <v>116</v>
      </c>
      <c r="F6" s="41" t="s">
        <v>117</v>
      </c>
      <c r="G6" s="45" t="s">
        <v>118</v>
      </c>
      <c r="H6" s="45" t="s">
        <v>119</v>
      </c>
      <c r="I6" s="45" t="s">
        <v>120</v>
      </c>
    </row>
    <row r="7" spans="1:9" ht="24.75" customHeight="1">
      <c r="A7" s="41"/>
      <c r="B7" s="45" t="s">
        <v>121</v>
      </c>
      <c r="C7" s="45"/>
      <c r="D7" s="43"/>
      <c r="E7" s="43">
        <f>SUM(E8:E10)</f>
        <v>6604.84</v>
      </c>
      <c r="F7" s="43">
        <f>SUM(F8:F10)</f>
        <v>6604.84</v>
      </c>
      <c r="G7" s="48">
        <v>10</v>
      </c>
      <c r="H7" s="49">
        <f>ROUND(F7/E7,4)</f>
        <v>1</v>
      </c>
      <c r="I7" s="43">
        <f>ROUND(G7*H7,2)</f>
        <v>10</v>
      </c>
    </row>
    <row r="8" spans="1:9" ht="24.75" customHeight="1">
      <c r="A8" s="41"/>
      <c r="B8" s="45" t="s">
        <v>216</v>
      </c>
      <c r="C8" s="45"/>
      <c r="D8" s="43"/>
      <c r="E8" s="43">
        <v>6471.49</v>
      </c>
      <c r="F8" s="43">
        <v>6471.49</v>
      </c>
      <c r="G8" s="50" t="s">
        <v>123</v>
      </c>
      <c r="H8" s="50" t="s">
        <v>123</v>
      </c>
      <c r="I8" s="50" t="s">
        <v>123</v>
      </c>
    </row>
    <row r="9" spans="1:9" ht="24.75" customHeight="1">
      <c r="A9" s="41"/>
      <c r="B9" s="45" t="s">
        <v>217</v>
      </c>
      <c r="C9" s="45"/>
      <c r="D9" s="43"/>
      <c r="E9" s="43">
        <v>40.35</v>
      </c>
      <c r="F9" s="43">
        <v>40.35</v>
      </c>
      <c r="G9" s="50" t="s">
        <v>123</v>
      </c>
      <c r="H9" s="50" t="s">
        <v>123</v>
      </c>
      <c r="I9" s="50" t="s">
        <v>123</v>
      </c>
    </row>
    <row r="10" spans="1:9" ht="24.75" customHeight="1">
      <c r="A10" s="41"/>
      <c r="B10" s="45" t="s">
        <v>127</v>
      </c>
      <c r="C10" s="45"/>
      <c r="D10" s="43"/>
      <c r="E10" s="43">
        <v>93</v>
      </c>
      <c r="F10" s="43">
        <v>93</v>
      </c>
      <c r="G10" s="50" t="s">
        <v>123</v>
      </c>
      <c r="H10" s="50" t="s">
        <v>123</v>
      </c>
      <c r="I10" s="50" t="s">
        <v>123</v>
      </c>
    </row>
    <row r="11" spans="1:9" ht="19.5" customHeight="1">
      <c r="A11" s="47" t="s">
        <v>131</v>
      </c>
      <c r="B11" s="47" t="s">
        <v>218</v>
      </c>
      <c r="C11" s="45"/>
      <c r="D11" s="45"/>
      <c r="E11" s="45"/>
      <c r="F11" s="45" t="s">
        <v>133</v>
      </c>
      <c r="G11" s="45"/>
      <c r="H11" s="45"/>
      <c r="I11" s="45"/>
    </row>
    <row r="12" spans="1:9" ht="96" customHeight="1">
      <c r="A12" s="41"/>
      <c r="B12" s="51" t="s">
        <v>279</v>
      </c>
      <c r="C12" s="52"/>
      <c r="D12" s="52"/>
      <c r="E12" s="52"/>
      <c r="F12" s="53" t="str">
        <f>'项目支出－科技'!F12:I12</f>
        <v>全年为企业兑现各类奖补9536.68万元；持续加强银企合作，充分发挥风险补偿机制作用。通过我区金融机构为中小微企业提供新增贷款3.97亿元；为中小微企业办理续贷7.14亿元；通过州融资担保公司为29家小微企业和个体工商户获得担保贷款6047万元，在一定程度上有效缓解了驻区企业生产经营资金压力。</v>
      </c>
      <c r="G12" s="54"/>
      <c r="H12" s="54"/>
      <c r="I12" s="70"/>
    </row>
    <row r="13" spans="1:9" ht="22.5">
      <c r="A13" s="45" t="s">
        <v>221</v>
      </c>
      <c r="B13" s="45" t="s">
        <v>137</v>
      </c>
      <c r="C13" s="45" t="s">
        <v>138</v>
      </c>
      <c r="D13" s="45" t="s">
        <v>139</v>
      </c>
      <c r="E13" s="41" t="s">
        <v>222</v>
      </c>
      <c r="F13" s="41" t="s">
        <v>141</v>
      </c>
      <c r="G13" s="45" t="s">
        <v>118</v>
      </c>
      <c r="H13" s="45" t="s">
        <v>120</v>
      </c>
      <c r="I13" s="47" t="s">
        <v>142</v>
      </c>
    </row>
    <row r="14" spans="1:9" ht="42" customHeight="1">
      <c r="A14" s="45"/>
      <c r="B14" s="41" t="s">
        <v>264</v>
      </c>
      <c r="C14" s="55" t="s">
        <v>144</v>
      </c>
      <c r="D14" s="56" t="s">
        <v>280</v>
      </c>
      <c r="E14" s="56" t="s">
        <v>281</v>
      </c>
      <c r="F14" s="56" t="s">
        <v>282</v>
      </c>
      <c r="G14" s="43">
        <v>8</v>
      </c>
      <c r="H14" s="43">
        <v>8</v>
      </c>
      <c r="I14" s="71"/>
    </row>
    <row r="15" spans="1:9" ht="42" customHeight="1">
      <c r="A15" s="45"/>
      <c r="B15" s="41"/>
      <c r="C15" s="57"/>
      <c r="D15" s="56" t="s">
        <v>230</v>
      </c>
      <c r="E15" s="56" t="s">
        <v>231</v>
      </c>
      <c r="F15" s="58" t="s">
        <v>232</v>
      </c>
      <c r="G15" s="43">
        <v>8</v>
      </c>
      <c r="H15" s="43">
        <v>8</v>
      </c>
      <c r="I15" s="71"/>
    </row>
    <row r="16" spans="1:9" ht="56.25" customHeight="1">
      <c r="A16" s="45"/>
      <c r="B16" s="41"/>
      <c r="C16" s="57"/>
      <c r="D16" s="56" t="s">
        <v>283</v>
      </c>
      <c r="E16" s="56" t="s">
        <v>284</v>
      </c>
      <c r="F16" s="58" t="s">
        <v>285</v>
      </c>
      <c r="G16" s="43">
        <v>8</v>
      </c>
      <c r="H16" s="43">
        <v>8</v>
      </c>
      <c r="I16" s="71"/>
    </row>
    <row r="17" spans="1:9" ht="54.75" customHeight="1">
      <c r="A17" s="45"/>
      <c r="B17" s="41"/>
      <c r="C17" s="55" t="s">
        <v>162</v>
      </c>
      <c r="D17" s="56" t="s">
        <v>233</v>
      </c>
      <c r="E17" s="56" t="s">
        <v>286</v>
      </c>
      <c r="F17" s="56" t="s">
        <v>287</v>
      </c>
      <c r="G17" s="43">
        <v>8</v>
      </c>
      <c r="H17" s="43">
        <v>8</v>
      </c>
      <c r="I17" s="44"/>
    </row>
    <row r="18" spans="1:9" ht="42" customHeight="1">
      <c r="A18" s="45"/>
      <c r="B18" s="41"/>
      <c r="C18" s="57"/>
      <c r="D18" s="56" t="s">
        <v>288</v>
      </c>
      <c r="E18" s="56" t="s">
        <v>289</v>
      </c>
      <c r="F18" s="56" t="s">
        <v>290</v>
      </c>
      <c r="G18" s="43">
        <v>8</v>
      </c>
      <c r="H18" s="43">
        <v>8</v>
      </c>
      <c r="I18" s="44"/>
    </row>
    <row r="19" spans="1:9" ht="29.25" customHeight="1">
      <c r="A19" s="45"/>
      <c r="B19" s="41"/>
      <c r="C19" s="55" t="s">
        <v>166</v>
      </c>
      <c r="D19" s="59" t="s">
        <v>242</v>
      </c>
      <c r="E19" s="60" t="s">
        <v>291</v>
      </c>
      <c r="F19" s="56" t="s">
        <v>291</v>
      </c>
      <c r="G19" s="43">
        <v>5</v>
      </c>
      <c r="H19" s="43">
        <v>5</v>
      </c>
      <c r="I19" s="44"/>
    </row>
    <row r="20" spans="1:9" ht="25.5" customHeight="1">
      <c r="A20" s="45"/>
      <c r="B20" s="41"/>
      <c r="C20" s="45" t="s">
        <v>244</v>
      </c>
      <c r="D20" s="56" t="s">
        <v>245</v>
      </c>
      <c r="E20" s="56" t="s">
        <v>245</v>
      </c>
      <c r="F20" s="56" t="s">
        <v>245</v>
      </c>
      <c r="G20" s="43">
        <v>5</v>
      </c>
      <c r="H20" s="43">
        <v>5</v>
      </c>
      <c r="I20" s="44"/>
    </row>
    <row r="21" spans="1:9" ht="25.5" customHeight="1" hidden="1">
      <c r="A21" s="45"/>
      <c r="B21" s="61" t="s">
        <v>292</v>
      </c>
      <c r="C21" s="41" t="s">
        <v>182</v>
      </c>
      <c r="D21" s="43"/>
      <c r="E21" s="43"/>
      <c r="F21" s="43"/>
      <c r="G21" s="43"/>
      <c r="H21" s="43"/>
      <c r="I21" s="44"/>
    </row>
    <row r="22" spans="1:9" ht="43.5" customHeight="1">
      <c r="A22" s="45"/>
      <c r="B22" s="62"/>
      <c r="C22" s="41" t="s">
        <v>191</v>
      </c>
      <c r="D22" s="56" t="s">
        <v>247</v>
      </c>
      <c r="E22" s="56" t="s">
        <v>293</v>
      </c>
      <c r="F22" s="56" t="s">
        <v>294</v>
      </c>
      <c r="G22" s="43">
        <v>15</v>
      </c>
      <c r="H22" s="43">
        <v>15</v>
      </c>
      <c r="I22" s="44"/>
    </row>
    <row r="23" spans="1:9" ht="34.5" customHeight="1">
      <c r="A23" s="45"/>
      <c r="B23" s="62"/>
      <c r="C23" s="41" t="s">
        <v>250</v>
      </c>
      <c r="D23" s="56" t="s">
        <v>295</v>
      </c>
      <c r="E23" s="56" t="s">
        <v>296</v>
      </c>
      <c r="F23" s="56" t="s">
        <v>297</v>
      </c>
      <c r="G23" s="43">
        <v>15</v>
      </c>
      <c r="H23" s="43">
        <v>15</v>
      </c>
      <c r="I23" s="44"/>
    </row>
    <row r="24" spans="1:9" ht="39.75" customHeight="1">
      <c r="A24" s="45"/>
      <c r="B24" s="63"/>
      <c r="C24" s="41" t="s">
        <v>255</v>
      </c>
      <c r="D24" s="60" t="s">
        <v>256</v>
      </c>
      <c r="E24" s="43" t="s">
        <v>257</v>
      </c>
      <c r="F24" s="64">
        <v>0.97</v>
      </c>
      <c r="G24" s="43">
        <v>10</v>
      </c>
      <c r="H24" s="43">
        <v>10</v>
      </c>
      <c r="I24" s="51"/>
    </row>
    <row r="25" spans="1:9" ht="19.5" customHeight="1">
      <c r="A25" s="65" t="s">
        <v>205</v>
      </c>
      <c r="B25" s="66"/>
      <c r="C25" s="66"/>
      <c r="D25" s="66"/>
      <c r="E25" s="66"/>
      <c r="F25" s="66"/>
      <c r="G25" s="67">
        <f>SUM(G14:G24)+G7</f>
        <v>100</v>
      </c>
      <c r="H25" s="68">
        <f>ROUND(SUM(H14:H24)+I7,2)</f>
        <v>100</v>
      </c>
      <c r="I25" s="44"/>
    </row>
    <row r="26" spans="1:6" ht="15" customHeight="1">
      <c r="A26" s="25" t="s">
        <v>298</v>
      </c>
      <c r="B26" s="26"/>
      <c r="C26" s="26"/>
      <c r="D26" s="26"/>
      <c r="E26" s="26"/>
      <c r="F26" s="26"/>
    </row>
    <row r="27" spans="1:6" ht="18" customHeight="1">
      <c r="A27" s="69"/>
      <c r="B27" s="26"/>
      <c r="C27" s="26"/>
      <c r="D27" s="26"/>
      <c r="E27" s="26"/>
      <c r="F27" s="26"/>
    </row>
    <row r="28" spans="1:6" ht="15.75" customHeight="1">
      <c r="A28" s="25" t="e">
        <f>项目支出－科技!#REF!</f>
        <v>#REF!</v>
      </c>
      <c r="B28" s="26"/>
      <c r="C28" s="26"/>
      <c r="D28" s="26"/>
      <c r="E28" s="26"/>
      <c r="F28" s="26"/>
    </row>
  </sheetData>
  <sheetProtection/>
  <mergeCells count="22">
    <mergeCell ref="A2:I2"/>
    <mergeCell ref="A3:I3"/>
    <mergeCell ref="B4:I4"/>
    <mergeCell ref="B5:E5"/>
    <mergeCell ref="G5:I5"/>
    <mergeCell ref="B6:C6"/>
    <mergeCell ref="B7:C7"/>
    <mergeCell ref="B8:C8"/>
    <mergeCell ref="B9:C9"/>
    <mergeCell ref="B10:C10"/>
    <mergeCell ref="B11:E11"/>
    <mergeCell ref="F11:I11"/>
    <mergeCell ref="B12:E12"/>
    <mergeCell ref="F12:I12"/>
    <mergeCell ref="A25:F25"/>
    <mergeCell ref="A6:A10"/>
    <mergeCell ref="A11:A12"/>
    <mergeCell ref="A13:A24"/>
    <mergeCell ref="B14:B20"/>
    <mergeCell ref="B21:B24"/>
    <mergeCell ref="C14:C16"/>
    <mergeCell ref="C17:C18"/>
  </mergeCells>
  <printOptions horizontalCentered="1"/>
  <pageMargins left="0.75" right="0.36" top="0.5" bottom="0.61" header="0.5" footer="0.5"/>
  <pageSetup horizontalDpi="600" verticalDpi="600" orientation="portrait" paperSize="9" scale="79"/>
</worksheet>
</file>

<file path=xl/worksheets/sheet6.xml><?xml version="1.0" encoding="utf-8"?>
<worksheet xmlns="http://schemas.openxmlformats.org/spreadsheetml/2006/main" xmlns:r="http://schemas.openxmlformats.org/officeDocument/2006/relationships">
  <dimension ref="A1:I29"/>
  <sheetViews>
    <sheetView workbookViewId="0" topLeftCell="A28">
      <selection activeCell="D36" sqref="D36"/>
    </sheetView>
  </sheetViews>
  <sheetFormatPr defaultColWidth="8.75390625" defaultRowHeight="13.5"/>
  <cols>
    <col min="1" max="1" width="12.00390625" style="3" customWidth="1"/>
    <col min="2" max="2" width="8.00390625" style="3" customWidth="1"/>
    <col min="3" max="3" width="9.875" style="3" customWidth="1"/>
    <col min="4" max="4" width="16.00390625" style="3" customWidth="1"/>
    <col min="5" max="5" width="13.125" style="3" customWidth="1"/>
    <col min="6" max="6" width="13.75390625" style="3" customWidth="1"/>
    <col min="7" max="8" width="8.75390625" style="3" customWidth="1"/>
    <col min="9" max="9" width="15.625" style="3" customWidth="1"/>
    <col min="10" max="16384" width="8.75390625" style="3" customWidth="1"/>
  </cols>
  <sheetData>
    <row r="1" ht="12">
      <c r="A1" s="2" t="s">
        <v>299</v>
      </c>
    </row>
    <row r="2" spans="1:9" ht="21" customHeight="1">
      <c r="A2" s="4" t="s">
        <v>300</v>
      </c>
      <c r="B2" s="4"/>
      <c r="C2" s="4"/>
      <c r="D2" s="4"/>
      <c r="E2" s="4"/>
      <c r="F2" s="4"/>
      <c r="G2" s="4"/>
      <c r="H2" s="4"/>
      <c r="I2" s="4"/>
    </row>
    <row r="3" spans="1:9" ht="28.5" customHeight="1">
      <c r="A3" s="28" t="s">
        <v>209</v>
      </c>
      <c r="B3" s="28"/>
      <c r="C3" s="28"/>
      <c r="D3" s="28"/>
      <c r="E3" s="28"/>
      <c r="F3" s="28"/>
      <c r="G3" s="28"/>
      <c r="H3" s="28"/>
      <c r="I3" s="28"/>
    </row>
    <row r="4" spans="1:9" ht="26.25" customHeight="1">
      <c r="A4" s="7" t="s">
        <v>301</v>
      </c>
      <c r="B4" s="13" t="s">
        <v>302</v>
      </c>
      <c r="C4" s="29"/>
      <c r="D4" s="29"/>
      <c r="E4" s="29"/>
      <c r="F4" s="29"/>
      <c r="G4" s="29"/>
      <c r="H4" s="29"/>
      <c r="I4" s="14"/>
    </row>
    <row r="5" spans="1:9" ht="19.5" customHeight="1">
      <c r="A5" s="7" t="s">
        <v>303</v>
      </c>
      <c r="B5" s="17" t="s">
        <v>213</v>
      </c>
      <c r="C5" s="18"/>
      <c r="D5" s="18"/>
      <c r="E5" s="19"/>
      <c r="F5" s="6" t="s">
        <v>304</v>
      </c>
      <c r="G5" s="30" t="s">
        <v>113</v>
      </c>
      <c r="H5" s="31"/>
      <c r="I5" s="37"/>
    </row>
    <row r="6" spans="1:9" ht="19.5" customHeight="1">
      <c r="A6" s="9" t="s">
        <v>305</v>
      </c>
      <c r="B6" s="32"/>
      <c r="C6" s="33"/>
      <c r="D6" s="6" t="s">
        <v>306</v>
      </c>
      <c r="E6" s="6" t="s">
        <v>307</v>
      </c>
      <c r="F6" s="6" t="s">
        <v>307</v>
      </c>
      <c r="G6" s="9" t="s">
        <v>308</v>
      </c>
      <c r="H6" s="9" t="s">
        <v>309</v>
      </c>
      <c r="I6" s="9" t="s">
        <v>310</v>
      </c>
    </row>
    <row r="7" spans="1:9" ht="19.5" customHeight="1">
      <c r="A7" s="10"/>
      <c r="B7" s="34"/>
      <c r="C7" s="35"/>
      <c r="D7" s="6" t="s">
        <v>311</v>
      </c>
      <c r="E7" s="6" t="s">
        <v>311</v>
      </c>
      <c r="F7" s="6" t="s">
        <v>312</v>
      </c>
      <c r="G7" s="16"/>
      <c r="H7" s="16"/>
      <c r="I7" s="16"/>
    </row>
    <row r="8" spans="1:9" ht="19.5" customHeight="1">
      <c r="A8" s="10"/>
      <c r="B8" s="20" t="s">
        <v>313</v>
      </c>
      <c r="C8" s="27"/>
      <c r="D8" s="36"/>
      <c r="E8" s="11">
        <v>14033.426932</v>
      </c>
      <c r="F8" s="11">
        <v>14033.426932</v>
      </c>
      <c r="G8" s="6">
        <v>10</v>
      </c>
      <c r="H8" s="12">
        <v>1</v>
      </c>
      <c r="I8" s="6">
        <v>10</v>
      </c>
    </row>
    <row r="9" spans="1:9" ht="19.5" customHeight="1">
      <c r="A9" s="10"/>
      <c r="B9" s="20" t="s">
        <v>314</v>
      </c>
      <c r="C9" s="27"/>
      <c r="D9" s="6"/>
      <c r="E9" s="11">
        <v>14033.43</v>
      </c>
      <c r="F9" s="11">
        <v>14033.426932</v>
      </c>
      <c r="G9" s="7" t="s">
        <v>315</v>
      </c>
      <c r="H9" s="7" t="s">
        <v>315</v>
      </c>
      <c r="I9" s="7" t="s">
        <v>315</v>
      </c>
    </row>
    <row r="10" spans="1:9" ht="19.5" customHeight="1">
      <c r="A10" s="10"/>
      <c r="B10" s="13" t="s">
        <v>316</v>
      </c>
      <c r="C10" s="14"/>
      <c r="D10" s="15"/>
      <c r="E10" s="11"/>
      <c r="F10" s="11"/>
      <c r="G10" s="7" t="s">
        <v>315</v>
      </c>
      <c r="H10" s="7" t="s">
        <v>315</v>
      </c>
      <c r="I10" s="7" t="s">
        <v>315</v>
      </c>
    </row>
    <row r="11" spans="1:9" ht="19.5" customHeight="1">
      <c r="A11" s="16"/>
      <c r="B11" s="13" t="s">
        <v>317</v>
      </c>
      <c r="C11" s="14"/>
      <c r="D11" s="15"/>
      <c r="E11" s="11"/>
      <c r="F11" s="11"/>
      <c r="G11" s="7" t="s">
        <v>315</v>
      </c>
      <c r="H11" s="7" t="s">
        <v>315</v>
      </c>
      <c r="I11" s="7" t="s">
        <v>315</v>
      </c>
    </row>
    <row r="12" spans="1:9" ht="30" customHeight="1">
      <c r="A12" s="9" t="s">
        <v>131</v>
      </c>
      <c r="B12" s="13" t="s">
        <v>218</v>
      </c>
      <c r="C12" s="29"/>
      <c r="D12" s="29"/>
      <c r="E12" s="14"/>
      <c r="F12" s="13" t="s">
        <v>318</v>
      </c>
      <c r="G12" s="29"/>
      <c r="H12" s="29"/>
      <c r="I12" s="14"/>
    </row>
    <row r="13" spans="1:9" ht="48" customHeight="1">
      <c r="A13" s="16"/>
      <c r="B13" s="20" t="s">
        <v>319</v>
      </c>
      <c r="C13" s="21"/>
      <c r="D13" s="21"/>
      <c r="E13" s="27"/>
      <c r="F13" s="17" t="s">
        <v>319</v>
      </c>
      <c r="G13" s="18"/>
      <c r="H13" s="18"/>
      <c r="I13" s="19"/>
    </row>
    <row r="14" spans="1:9" ht="42" customHeight="1">
      <c r="A14" s="9" t="s">
        <v>136</v>
      </c>
      <c r="B14" s="6" t="s">
        <v>320</v>
      </c>
      <c r="C14" s="6" t="s">
        <v>321</v>
      </c>
      <c r="D14" s="6" t="s">
        <v>322</v>
      </c>
      <c r="E14" s="6" t="s">
        <v>140</v>
      </c>
      <c r="F14" s="6" t="s">
        <v>141</v>
      </c>
      <c r="G14" s="6" t="s">
        <v>308</v>
      </c>
      <c r="H14" s="6" t="s">
        <v>310</v>
      </c>
      <c r="I14" s="6" t="s">
        <v>142</v>
      </c>
    </row>
    <row r="15" spans="1:9" ht="42" customHeight="1">
      <c r="A15" s="10"/>
      <c r="B15" s="9" t="s">
        <v>323</v>
      </c>
      <c r="C15" s="6" t="s">
        <v>144</v>
      </c>
      <c r="D15" s="7" t="s">
        <v>324</v>
      </c>
      <c r="E15" s="12" t="s">
        <v>325</v>
      </c>
      <c r="F15" s="12" t="s">
        <v>326</v>
      </c>
      <c r="G15" s="6">
        <v>10</v>
      </c>
      <c r="H15" s="6">
        <v>10</v>
      </c>
      <c r="I15" s="7"/>
    </row>
    <row r="16" spans="1:9" ht="48" customHeight="1">
      <c r="A16" s="10"/>
      <c r="B16" s="10"/>
      <c r="C16" s="9" t="s">
        <v>162</v>
      </c>
      <c r="D16" s="7" t="s">
        <v>327</v>
      </c>
      <c r="E16" s="12">
        <v>1</v>
      </c>
      <c r="F16" s="12">
        <v>1</v>
      </c>
      <c r="G16" s="6">
        <v>10</v>
      </c>
      <c r="H16" s="6">
        <v>10</v>
      </c>
      <c r="I16" s="7"/>
    </row>
    <row r="17" spans="1:9" ht="42.75" customHeight="1">
      <c r="A17" s="10"/>
      <c r="B17" s="10"/>
      <c r="C17" s="16"/>
      <c r="D17" s="7" t="s">
        <v>328</v>
      </c>
      <c r="E17" s="12">
        <v>1</v>
      </c>
      <c r="F17" s="12">
        <v>1</v>
      </c>
      <c r="G17" s="6">
        <v>5</v>
      </c>
      <c r="H17" s="6">
        <v>5</v>
      </c>
      <c r="I17" s="7"/>
    </row>
    <row r="18" spans="1:9" ht="27" customHeight="1">
      <c r="A18" s="10"/>
      <c r="B18" s="10"/>
      <c r="C18" s="9" t="s">
        <v>166</v>
      </c>
      <c r="D18" s="7" t="s">
        <v>329</v>
      </c>
      <c r="E18" s="12">
        <v>1</v>
      </c>
      <c r="F18" s="12">
        <v>1</v>
      </c>
      <c r="G18" s="6">
        <v>10</v>
      </c>
      <c r="H18" s="6">
        <v>10</v>
      </c>
      <c r="I18" s="7"/>
    </row>
    <row r="19" spans="1:9" ht="29.25" customHeight="1">
      <c r="A19" s="10"/>
      <c r="B19" s="10"/>
      <c r="C19" s="16"/>
      <c r="D19" s="7" t="s">
        <v>330</v>
      </c>
      <c r="E19" s="12">
        <v>1</v>
      </c>
      <c r="F19" s="12">
        <v>1</v>
      </c>
      <c r="G19" s="6">
        <v>5</v>
      </c>
      <c r="H19" s="6">
        <v>5</v>
      </c>
      <c r="I19" s="7"/>
    </row>
    <row r="20" spans="1:9" ht="25.5" customHeight="1">
      <c r="A20" s="10"/>
      <c r="B20" s="16"/>
      <c r="C20" s="16" t="s">
        <v>174</v>
      </c>
      <c r="D20" s="7" t="s">
        <v>245</v>
      </c>
      <c r="E20" s="7" t="s">
        <v>245</v>
      </c>
      <c r="F20" s="7" t="s">
        <v>245</v>
      </c>
      <c r="G20" s="6">
        <v>10</v>
      </c>
      <c r="H20" s="6">
        <v>10</v>
      </c>
      <c r="I20" s="7"/>
    </row>
    <row r="21" spans="1:9" ht="26.25" customHeight="1">
      <c r="A21" s="10"/>
      <c r="B21" s="9" t="s">
        <v>331</v>
      </c>
      <c r="C21" s="9" t="s">
        <v>182</v>
      </c>
      <c r="D21" s="7" t="s">
        <v>332</v>
      </c>
      <c r="E21" s="12">
        <v>1</v>
      </c>
      <c r="F21" s="12">
        <v>1</v>
      </c>
      <c r="G21" s="6">
        <v>7</v>
      </c>
      <c r="H21" s="6">
        <v>7</v>
      </c>
      <c r="I21" s="7"/>
    </row>
    <row r="22" spans="1:9" ht="30" customHeight="1">
      <c r="A22" s="10"/>
      <c r="B22" s="10"/>
      <c r="C22" s="16"/>
      <c r="D22" s="7" t="s">
        <v>333</v>
      </c>
      <c r="E22" s="7" t="s">
        <v>334</v>
      </c>
      <c r="F22" s="7" t="s">
        <v>335</v>
      </c>
      <c r="G22" s="8">
        <v>7</v>
      </c>
      <c r="H22" s="8">
        <v>7</v>
      </c>
      <c r="I22" s="7"/>
    </row>
    <row r="23" spans="1:9" ht="41.25" customHeight="1">
      <c r="A23" s="10"/>
      <c r="B23" s="10"/>
      <c r="C23" s="9" t="s">
        <v>191</v>
      </c>
      <c r="D23" s="22" t="s">
        <v>336</v>
      </c>
      <c r="E23" s="22" t="s">
        <v>337</v>
      </c>
      <c r="F23" s="22" t="s">
        <v>338</v>
      </c>
      <c r="G23" s="8">
        <v>7</v>
      </c>
      <c r="H23" s="8">
        <v>7</v>
      </c>
      <c r="I23" s="7"/>
    </row>
    <row r="24" spans="1:9" ht="65.25" customHeight="1">
      <c r="A24" s="10"/>
      <c r="B24" s="10"/>
      <c r="C24" s="16"/>
      <c r="D24" s="22" t="s">
        <v>339</v>
      </c>
      <c r="E24" s="22" t="s">
        <v>340</v>
      </c>
      <c r="F24" s="22" t="s">
        <v>341</v>
      </c>
      <c r="G24" s="8">
        <v>7</v>
      </c>
      <c r="H24" s="8">
        <v>7</v>
      </c>
      <c r="I24" s="7"/>
    </row>
    <row r="25" spans="1:9" ht="33" customHeight="1">
      <c r="A25" s="10"/>
      <c r="B25" s="10"/>
      <c r="C25" s="23" t="s">
        <v>342</v>
      </c>
      <c r="D25" s="22" t="s">
        <v>343</v>
      </c>
      <c r="E25" s="22" t="s">
        <v>344</v>
      </c>
      <c r="F25" s="22" t="s">
        <v>344</v>
      </c>
      <c r="G25" s="8">
        <v>2</v>
      </c>
      <c r="H25" s="8">
        <v>2</v>
      </c>
      <c r="I25" s="7"/>
    </row>
    <row r="26" spans="1:9" ht="33.75" customHeight="1">
      <c r="A26" s="16"/>
      <c r="B26" s="16"/>
      <c r="C26" s="23" t="s">
        <v>345</v>
      </c>
      <c r="D26" s="7" t="s">
        <v>346</v>
      </c>
      <c r="E26" s="12">
        <v>0.95</v>
      </c>
      <c r="F26" s="12">
        <v>0.95</v>
      </c>
      <c r="G26" s="6">
        <v>10</v>
      </c>
      <c r="H26" s="6">
        <v>10</v>
      </c>
      <c r="I26" s="7"/>
    </row>
    <row r="27" spans="1:9" ht="21" customHeight="1">
      <c r="A27" s="13" t="s">
        <v>205</v>
      </c>
      <c r="B27" s="29"/>
      <c r="C27" s="29"/>
      <c r="D27" s="29"/>
      <c r="E27" s="29"/>
      <c r="F27" s="14"/>
      <c r="G27" s="6">
        <f>SUM(G15:G26)+G8</f>
        <v>100</v>
      </c>
      <c r="H27" s="6">
        <f>SUM(H15:H26)+I8</f>
        <v>100</v>
      </c>
      <c r="I27" s="7"/>
    </row>
    <row r="28" ht="24.75" customHeight="1">
      <c r="A28" s="24" t="s">
        <v>258</v>
      </c>
    </row>
    <row r="29" spans="1:6" s="1" customFormat="1" ht="15.75" customHeight="1">
      <c r="A29" s="25" t="s">
        <v>347</v>
      </c>
      <c r="B29" s="26"/>
      <c r="C29" s="26"/>
      <c r="D29" s="26"/>
      <c r="E29" s="26"/>
      <c r="F29" s="26"/>
    </row>
  </sheetData>
  <sheetProtection/>
  <mergeCells count="27">
    <mergeCell ref="A2:I2"/>
    <mergeCell ref="A3:I3"/>
    <mergeCell ref="B4:I4"/>
    <mergeCell ref="B5:E5"/>
    <mergeCell ref="G5:I5"/>
    <mergeCell ref="B8:C8"/>
    <mergeCell ref="B9:C9"/>
    <mergeCell ref="B10:C10"/>
    <mergeCell ref="B11:C11"/>
    <mergeCell ref="B12:E12"/>
    <mergeCell ref="F12:I12"/>
    <mergeCell ref="B13:E13"/>
    <mergeCell ref="F13:I13"/>
    <mergeCell ref="A27:F27"/>
    <mergeCell ref="A6:A11"/>
    <mergeCell ref="A12:A13"/>
    <mergeCell ref="A14:A26"/>
    <mergeCell ref="B15:B20"/>
    <mergeCell ref="B21:B26"/>
    <mergeCell ref="C16:C17"/>
    <mergeCell ref="C18:C19"/>
    <mergeCell ref="C21:C22"/>
    <mergeCell ref="C23:C24"/>
    <mergeCell ref="G6:G7"/>
    <mergeCell ref="H6:H7"/>
    <mergeCell ref="I6:I7"/>
    <mergeCell ref="B6:C7"/>
  </mergeCells>
  <printOptions/>
  <pageMargins left="0.75" right="0.75" top="0.57" bottom="1" header="0.5" footer="0.5"/>
  <pageSetup horizontalDpi="600" verticalDpi="600" orientation="portrait" paperSize="9" scale="80"/>
</worksheet>
</file>

<file path=xl/worksheets/sheet7.xml><?xml version="1.0" encoding="utf-8"?>
<worksheet xmlns="http://schemas.openxmlformats.org/spreadsheetml/2006/main" xmlns:r="http://schemas.openxmlformats.org/officeDocument/2006/relationships">
  <dimension ref="A1:K31"/>
  <sheetViews>
    <sheetView workbookViewId="0" topLeftCell="A16">
      <selection activeCell="I17" sqref="I17"/>
    </sheetView>
  </sheetViews>
  <sheetFormatPr defaultColWidth="8.75390625" defaultRowHeight="13.5"/>
  <cols>
    <col min="2" max="2" width="7.50390625" style="0" customWidth="1"/>
    <col min="3" max="3" width="12.00390625" style="0" customWidth="1"/>
    <col min="4" max="4" width="11.75390625" style="0" customWidth="1"/>
    <col min="5" max="5" width="17.50390625" style="0" customWidth="1"/>
    <col min="6" max="6" width="16.625" style="0" customWidth="1"/>
    <col min="9" max="9" width="15.625" style="0" customWidth="1"/>
  </cols>
  <sheetData>
    <row r="1" spans="1:9" ht="13.5">
      <c r="A1" s="2" t="s">
        <v>348</v>
      </c>
      <c r="B1" s="3"/>
      <c r="C1" s="3"/>
      <c r="D1" s="3"/>
      <c r="E1" s="3"/>
      <c r="F1" s="3"/>
      <c r="G1" s="3"/>
      <c r="H1" s="3"/>
      <c r="I1" s="3"/>
    </row>
    <row r="2" spans="1:9" ht="20.25">
      <c r="A2" s="4" t="s">
        <v>300</v>
      </c>
      <c r="B2" s="4"/>
      <c r="C2" s="4"/>
      <c r="D2" s="4"/>
      <c r="E2" s="4"/>
      <c r="F2" s="4"/>
      <c r="G2" s="4"/>
      <c r="H2" s="4"/>
      <c r="I2" s="4"/>
    </row>
    <row r="3" spans="1:9" ht="28.5" customHeight="1">
      <c r="A3" s="5" t="s">
        <v>209</v>
      </c>
      <c r="B3" s="5"/>
      <c r="C3" s="5"/>
      <c r="D3" s="5"/>
      <c r="E3" s="5"/>
      <c r="F3" s="5"/>
      <c r="G3" s="5"/>
      <c r="H3" s="5"/>
      <c r="I3" s="5"/>
    </row>
    <row r="4" spans="1:11" ht="36">
      <c r="A4" s="6" t="s">
        <v>301</v>
      </c>
      <c r="B4" s="6" t="s">
        <v>349</v>
      </c>
      <c r="C4" s="6"/>
      <c r="D4" s="6"/>
      <c r="E4" s="6"/>
      <c r="F4" s="6"/>
      <c r="G4" s="6"/>
      <c r="H4" s="6"/>
      <c r="I4" s="6"/>
      <c r="K4" t="s">
        <v>350</v>
      </c>
    </row>
    <row r="5" spans="1:9" ht="24.75" customHeight="1">
      <c r="A5" s="7" t="s">
        <v>303</v>
      </c>
      <c r="B5" s="7" t="s">
        <v>213</v>
      </c>
      <c r="C5" s="7"/>
      <c r="D5" s="7"/>
      <c r="E5" s="7"/>
      <c r="F5" s="6" t="s">
        <v>304</v>
      </c>
      <c r="G5" s="8" t="s">
        <v>113</v>
      </c>
      <c r="H5" s="8"/>
      <c r="I5" s="8"/>
    </row>
    <row r="6" spans="1:9" ht="24.75" customHeight="1">
      <c r="A6" s="9" t="s">
        <v>305</v>
      </c>
      <c r="B6" s="7"/>
      <c r="C6" s="7"/>
      <c r="D6" s="6" t="s">
        <v>306</v>
      </c>
      <c r="E6" s="6" t="s">
        <v>307</v>
      </c>
      <c r="F6" s="6" t="s">
        <v>307</v>
      </c>
      <c r="G6" s="6" t="s">
        <v>308</v>
      </c>
      <c r="H6" s="6" t="s">
        <v>309</v>
      </c>
      <c r="I6" s="6" t="s">
        <v>310</v>
      </c>
    </row>
    <row r="7" spans="1:9" ht="24.75" customHeight="1">
      <c r="A7" s="10"/>
      <c r="B7" s="7"/>
      <c r="C7" s="7"/>
      <c r="D7" s="6" t="s">
        <v>311</v>
      </c>
      <c r="E7" s="6" t="s">
        <v>311</v>
      </c>
      <c r="F7" s="6" t="s">
        <v>312</v>
      </c>
      <c r="G7" s="6"/>
      <c r="H7" s="6"/>
      <c r="I7" s="6"/>
    </row>
    <row r="8" spans="1:9" ht="24.75" customHeight="1">
      <c r="A8" s="10"/>
      <c r="B8" s="7" t="s">
        <v>313</v>
      </c>
      <c r="C8" s="7"/>
      <c r="D8" s="6"/>
      <c r="E8" s="11">
        <v>112000</v>
      </c>
      <c r="F8" s="11">
        <v>112000</v>
      </c>
      <c r="G8" s="6">
        <v>10</v>
      </c>
      <c r="H8" s="12">
        <v>1</v>
      </c>
      <c r="I8" s="6">
        <v>10</v>
      </c>
    </row>
    <row r="9" spans="1:9" ht="24.75" customHeight="1">
      <c r="A9" s="10"/>
      <c r="B9" s="7" t="s">
        <v>314</v>
      </c>
      <c r="C9" s="7"/>
      <c r="D9" s="6"/>
      <c r="E9" s="11">
        <v>112000</v>
      </c>
      <c r="F9" s="11">
        <v>112000</v>
      </c>
      <c r="G9" s="7" t="s">
        <v>315</v>
      </c>
      <c r="H9" s="7" t="s">
        <v>315</v>
      </c>
      <c r="I9" s="7" t="s">
        <v>315</v>
      </c>
    </row>
    <row r="10" spans="1:9" ht="24.75" customHeight="1">
      <c r="A10" s="10"/>
      <c r="B10" s="13" t="s">
        <v>316</v>
      </c>
      <c r="C10" s="14"/>
      <c r="D10" s="15"/>
      <c r="E10" s="11"/>
      <c r="F10" s="11"/>
      <c r="G10" s="7" t="s">
        <v>315</v>
      </c>
      <c r="H10" s="7" t="s">
        <v>315</v>
      </c>
      <c r="I10" s="7" t="s">
        <v>315</v>
      </c>
    </row>
    <row r="11" spans="1:9" ht="24.75" customHeight="1">
      <c r="A11" s="16"/>
      <c r="B11" s="13" t="s">
        <v>317</v>
      </c>
      <c r="C11" s="14"/>
      <c r="D11" s="15"/>
      <c r="E11" s="11"/>
      <c r="F11" s="11"/>
      <c r="G11" s="7" t="s">
        <v>315</v>
      </c>
      <c r="H11" s="7" t="s">
        <v>315</v>
      </c>
      <c r="I11" s="7" t="s">
        <v>315</v>
      </c>
    </row>
    <row r="12" spans="1:9" ht="24.75" customHeight="1">
      <c r="A12" s="6" t="s">
        <v>131</v>
      </c>
      <c r="B12" s="6" t="s">
        <v>218</v>
      </c>
      <c r="C12" s="6"/>
      <c r="D12" s="6"/>
      <c r="E12" s="6"/>
      <c r="F12" s="6" t="s">
        <v>318</v>
      </c>
      <c r="G12" s="6"/>
      <c r="H12" s="6"/>
      <c r="I12" s="6"/>
    </row>
    <row r="13" spans="1:9" ht="76.5" customHeight="1">
      <c r="A13" s="6"/>
      <c r="B13" s="17" t="s">
        <v>351</v>
      </c>
      <c r="C13" s="18"/>
      <c r="D13" s="18"/>
      <c r="E13" s="19"/>
      <c r="F13" s="20" t="s">
        <v>352</v>
      </c>
      <c r="G13" s="21"/>
      <c r="H13" s="21"/>
      <c r="I13" s="27"/>
    </row>
    <row r="14" spans="1:9" ht="24">
      <c r="A14" s="9" t="s">
        <v>136</v>
      </c>
      <c r="B14" s="6" t="s">
        <v>320</v>
      </c>
      <c r="C14" s="6" t="s">
        <v>321</v>
      </c>
      <c r="D14" s="6" t="s">
        <v>322</v>
      </c>
      <c r="E14" s="6" t="s">
        <v>140</v>
      </c>
      <c r="F14" s="6" t="s">
        <v>141</v>
      </c>
      <c r="G14" s="6" t="s">
        <v>308</v>
      </c>
      <c r="H14" s="6" t="s">
        <v>310</v>
      </c>
      <c r="I14" s="6" t="s">
        <v>142</v>
      </c>
    </row>
    <row r="15" spans="1:9" ht="24">
      <c r="A15" s="10"/>
      <c r="B15" s="9" t="s">
        <v>323</v>
      </c>
      <c r="C15" s="6" t="s">
        <v>144</v>
      </c>
      <c r="D15" s="7" t="s">
        <v>324</v>
      </c>
      <c r="E15" s="12" t="s">
        <v>353</v>
      </c>
      <c r="F15" s="12" t="s">
        <v>354</v>
      </c>
      <c r="G15" s="6">
        <v>10</v>
      </c>
      <c r="H15" s="6">
        <v>10</v>
      </c>
      <c r="I15" s="7"/>
    </row>
    <row r="16" spans="1:9" ht="24">
      <c r="A16" s="10"/>
      <c r="B16" s="10"/>
      <c r="C16" s="6" t="s">
        <v>162</v>
      </c>
      <c r="D16" s="7" t="s">
        <v>327</v>
      </c>
      <c r="E16" s="12">
        <v>1</v>
      </c>
      <c r="F16" s="12">
        <v>1</v>
      </c>
      <c r="G16" s="6">
        <v>8</v>
      </c>
      <c r="H16" s="6">
        <v>8</v>
      </c>
      <c r="I16" s="7"/>
    </row>
    <row r="17" spans="1:9" ht="24">
      <c r="A17" s="10"/>
      <c r="B17" s="10"/>
      <c r="C17" s="6"/>
      <c r="D17" s="7" t="s">
        <v>328</v>
      </c>
      <c r="E17" s="12">
        <v>1</v>
      </c>
      <c r="F17" s="12">
        <v>1</v>
      </c>
      <c r="G17" s="6">
        <v>8</v>
      </c>
      <c r="H17" s="6">
        <v>8</v>
      </c>
      <c r="I17" s="7"/>
    </row>
    <row r="18" spans="1:9" ht="24">
      <c r="A18" s="10"/>
      <c r="B18" s="10"/>
      <c r="C18" s="6" t="s">
        <v>166</v>
      </c>
      <c r="D18" s="7" t="s">
        <v>329</v>
      </c>
      <c r="E18" s="12">
        <v>1</v>
      </c>
      <c r="F18" s="12">
        <v>1</v>
      </c>
      <c r="G18" s="6">
        <v>5</v>
      </c>
      <c r="H18" s="6">
        <v>5</v>
      </c>
      <c r="I18" s="7"/>
    </row>
    <row r="19" spans="1:9" ht="24">
      <c r="A19" s="10"/>
      <c r="B19" s="10"/>
      <c r="C19" s="6"/>
      <c r="D19" s="7" t="s">
        <v>330</v>
      </c>
      <c r="E19" s="12">
        <v>1</v>
      </c>
      <c r="F19" s="12">
        <v>1</v>
      </c>
      <c r="G19" s="6">
        <v>5</v>
      </c>
      <c r="H19" s="6">
        <v>5</v>
      </c>
      <c r="I19" s="7"/>
    </row>
    <row r="20" spans="1:9" ht="24">
      <c r="A20" s="10"/>
      <c r="B20" s="16"/>
      <c r="C20" s="16" t="s">
        <v>174</v>
      </c>
      <c r="D20" s="7" t="s">
        <v>245</v>
      </c>
      <c r="E20" s="7" t="s">
        <v>245</v>
      </c>
      <c r="F20" s="7" t="s">
        <v>245</v>
      </c>
      <c r="G20" s="6">
        <v>5</v>
      </c>
      <c r="H20" s="6">
        <v>5</v>
      </c>
      <c r="I20" s="7"/>
    </row>
    <row r="21" spans="1:9" ht="24">
      <c r="A21" s="10"/>
      <c r="B21" s="9" t="s">
        <v>355</v>
      </c>
      <c r="C21" s="9" t="s">
        <v>182</v>
      </c>
      <c r="D21" s="7" t="s">
        <v>332</v>
      </c>
      <c r="E21" s="12">
        <v>1</v>
      </c>
      <c r="F21" s="12">
        <v>1</v>
      </c>
      <c r="G21" s="6">
        <v>8</v>
      </c>
      <c r="H21" s="6">
        <v>8</v>
      </c>
      <c r="I21" s="7"/>
    </row>
    <row r="22" spans="1:9" ht="49.5" customHeight="1">
      <c r="A22" s="10"/>
      <c r="B22" s="10"/>
      <c r="C22" s="16"/>
      <c r="D22" s="7" t="s">
        <v>356</v>
      </c>
      <c r="E22" s="22" t="s">
        <v>357</v>
      </c>
      <c r="F22" s="22" t="s">
        <v>358</v>
      </c>
      <c r="G22" s="6">
        <v>8</v>
      </c>
      <c r="H22" s="6">
        <v>8</v>
      </c>
      <c r="I22" s="7"/>
    </row>
    <row r="23" spans="1:9" ht="43.5" customHeight="1">
      <c r="A23" s="10"/>
      <c r="B23" s="10"/>
      <c r="C23" s="9" t="s">
        <v>191</v>
      </c>
      <c r="D23" s="7" t="s">
        <v>336</v>
      </c>
      <c r="E23" s="22" t="s">
        <v>337</v>
      </c>
      <c r="F23" s="22" t="s">
        <v>359</v>
      </c>
      <c r="G23" s="6">
        <v>8</v>
      </c>
      <c r="H23" s="6">
        <v>8</v>
      </c>
      <c r="I23" s="7"/>
    </row>
    <row r="24" spans="1:9" ht="53.25" customHeight="1">
      <c r="A24" s="10"/>
      <c r="B24" s="10"/>
      <c r="C24" s="16"/>
      <c r="D24" s="7" t="s">
        <v>360</v>
      </c>
      <c r="E24" s="22" t="s">
        <v>361</v>
      </c>
      <c r="F24" s="22" t="s">
        <v>358</v>
      </c>
      <c r="G24" s="6">
        <v>9</v>
      </c>
      <c r="H24" s="6">
        <v>9</v>
      </c>
      <c r="I24" s="7"/>
    </row>
    <row r="25" spans="1:9" ht="41.25" customHeight="1">
      <c r="A25" s="10"/>
      <c r="B25" s="16"/>
      <c r="C25" s="23" t="s">
        <v>342</v>
      </c>
      <c r="D25" s="7" t="s">
        <v>343</v>
      </c>
      <c r="E25" s="22" t="s">
        <v>362</v>
      </c>
      <c r="F25" s="22" t="s">
        <v>363</v>
      </c>
      <c r="G25" s="6">
        <v>6</v>
      </c>
      <c r="H25" s="6">
        <v>6</v>
      </c>
      <c r="I25" s="7"/>
    </row>
    <row r="26" spans="1:9" ht="25.5" customHeight="1">
      <c r="A26" s="16"/>
      <c r="B26" s="16"/>
      <c r="C26" s="23" t="s">
        <v>345</v>
      </c>
      <c r="D26" s="7" t="s">
        <v>346</v>
      </c>
      <c r="E26" s="12">
        <v>0.95</v>
      </c>
      <c r="F26" s="12">
        <v>0.95</v>
      </c>
      <c r="G26" s="6">
        <v>10</v>
      </c>
      <c r="H26" s="6">
        <v>10</v>
      </c>
      <c r="I26" s="7"/>
    </row>
    <row r="27" spans="1:9" ht="21" customHeight="1">
      <c r="A27" s="6" t="s">
        <v>205</v>
      </c>
      <c r="B27" s="6"/>
      <c r="C27" s="6"/>
      <c r="D27" s="6"/>
      <c r="E27" s="6"/>
      <c r="F27" s="6"/>
      <c r="G27" s="6">
        <f>SUM(G15:G26)+G8</f>
        <v>100</v>
      </c>
      <c r="H27" s="6">
        <f>SUM(H15:H26)+I8</f>
        <v>100</v>
      </c>
      <c r="I27" s="7"/>
    </row>
    <row r="28" spans="1:9" ht="30" customHeight="1">
      <c r="A28" s="24" t="s">
        <v>258</v>
      </c>
      <c r="B28" s="3"/>
      <c r="C28" s="3"/>
      <c r="D28" s="3"/>
      <c r="E28" s="3"/>
      <c r="F28" s="3"/>
      <c r="G28" s="3"/>
      <c r="H28" s="3"/>
      <c r="I28" s="3"/>
    </row>
    <row r="29" spans="1:6" s="1" customFormat="1" ht="15.75" customHeight="1">
      <c r="A29" s="25" t="s">
        <v>347</v>
      </c>
      <c r="B29" s="26"/>
      <c r="C29" s="26"/>
      <c r="D29" s="26"/>
      <c r="E29" s="26"/>
      <c r="F29" s="26"/>
    </row>
    <row r="30" spans="1:9" ht="13.5">
      <c r="A30" s="3"/>
      <c r="B30" s="3"/>
      <c r="C30" s="3"/>
      <c r="D30" s="3"/>
      <c r="E30" s="3"/>
      <c r="F30" s="3"/>
      <c r="G30" s="3"/>
      <c r="H30" s="3"/>
      <c r="I30" s="3"/>
    </row>
    <row r="31" spans="1:9" ht="13.5">
      <c r="A31" s="3"/>
      <c r="B31" s="3"/>
      <c r="C31" s="3"/>
      <c r="D31" s="3"/>
      <c r="E31" s="3"/>
      <c r="F31" s="3"/>
      <c r="G31" s="3"/>
      <c r="H31" s="3"/>
      <c r="I31" s="3"/>
    </row>
  </sheetData>
  <sheetProtection/>
  <mergeCells count="27">
    <mergeCell ref="A2:I2"/>
    <mergeCell ref="A3:I3"/>
    <mergeCell ref="B4:I4"/>
    <mergeCell ref="B5:E5"/>
    <mergeCell ref="G5:I5"/>
    <mergeCell ref="B8:C8"/>
    <mergeCell ref="B9:C9"/>
    <mergeCell ref="B10:C10"/>
    <mergeCell ref="B11:C11"/>
    <mergeCell ref="B12:E12"/>
    <mergeCell ref="F12:I12"/>
    <mergeCell ref="B13:E13"/>
    <mergeCell ref="F13:I13"/>
    <mergeCell ref="A27:F27"/>
    <mergeCell ref="A6:A11"/>
    <mergeCell ref="A12:A13"/>
    <mergeCell ref="A14:A26"/>
    <mergeCell ref="B15:B20"/>
    <mergeCell ref="B21:B25"/>
    <mergeCell ref="C16:C17"/>
    <mergeCell ref="C18:C19"/>
    <mergeCell ref="C21:C22"/>
    <mergeCell ref="C23:C24"/>
    <mergeCell ref="G6:G7"/>
    <mergeCell ref="H6:H7"/>
    <mergeCell ref="I6:I7"/>
    <mergeCell ref="B6:C7"/>
  </mergeCells>
  <printOptions/>
  <pageMargins left="0.75" right="0.75" top="0.49" bottom="1" header="0.5" footer="0.98"/>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2023-09-20T02:16:40Z</cp:lastPrinted>
  <dcterms:created xsi:type="dcterms:W3CDTF">2022-06-01T07:59:00Z</dcterms:created>
  <dcterms:modified xsi:type="dcterms:W3CDTF">2023-10-13T03:23:02Z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2052-12.1.0.15712</vt:lpwstr>
  </property>
  <property fmtid="{D5CDD505-2E9C-101B-9397-08002B2CF9AE}" pid="4" name="I">
    <vt:lpwstr>C8A1AAA506CC4C9C8BA5E6F5495A7D7A</vt:lpwstr>
  </property>
</Properties>
</file>