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tabRatio="903" firstSheet="12" activeTab="19"/>
  </bookViews>
  <sheets>
    <sheet name="部门预算收支总体情况表" sheetId="1" r:id="rId1"/>
    <sheet name="部门收入总体情况表" sheetId="2" r:id="rId2"/>
    <sheet name="部门支出总体情况表" sheetId="3" r:id="rId3"/>
    <sheet name="部门支出总表（分类）" sheetId="4" r:id="rId4"/>
    <sheet name="支出预算明细表—工资福利支出" sheetId="5" r:id="rId5"/>
    <sheet name="支出预算明细表—一般商品和服务支出" sheetId="6" r:id="rId6"/>
    <sheet name="支出预算明细表—资本性支出" sheetId="7" r:id="rId7"/>
    <sheet name="支出预算明细表—对个人和家庭的补助" sheetId="8" r:id="rId8"/>
    <sheet name="财政拨款收支总表 " sheetId="9" r:id="rId9"/>
    <sheet name="一般公共预算支出情况表" sheetId="10" r:id="rId10"/>
    <sheet name="一般公共预算基本支出情况表" sheetId="11" r:id="rId11"/>
    <sheet name="一般公共预算支出明细表—工资福利支出" sheetId="12" r:id="rId12"/>
    <sheet name="一般公共预算支出明细表—一般商品和服务支出" sheetId="13" r:id="rId13"/>
    <sheet name="一般公共预算支出明细表—资本性支出" sheetId="14" r:id="rId14"/>
    <sheet name="一般公共预算支出明细表—对个人和家庭的补助" sheetId="15" r:id="rId15"/>
    <sheet name="政府性基金" sheetId="16" r:id="rId16"/>
    <sheet name="财政专户管理的非税拨款" sheetId="17" r:id="rId17"/>
    <sheet name="经费拨款" sheetId="18" r:id="rId18"/>
    <sheet name="三公经费预算表" sheetId="19" r:id="rId19"/>
    <sheet name="项目支出绩效目标表" sheetId="20" r:id="rId20"/>
  </sheets>
  <definedNames>
    <definedName name="_xlnm.Print_Area" localSheetId="1">'部门收入总体情况表'!$A$1:$H$6</definedName>
    <definedName name="_xlnm.Print_Area" localSheetId="0">'部门预算收支总体情况表'!$A$1:$F$30</definedName>
    <definedName name="_xlnm.Print_Area" localSheetId="3">'部门支出总表（分类）'!$A$1:$L$20</definedName>
    <definedName name="_xlnm.Print_Area" localSheetId="2">'部门支出总体情况表'!$A$1:$J$24</definedName>
    <definedName name="_xlnm.Print_Area" localSheetId="8">'财政拨款收支总表 '!$A$1:$D$30</definedName>
    <definedName name="_xlnm.Print_Area" localSheetId="16">'财政专户管理的非税拨款'!$A$1:$K$5</definedName>
    <definedName name="_xlnm.Print_Area" localSheetId="17">'经费拨款'!$A$1:$L$20</definedName>
    <definedName name="_xlnm.Print_Area" localSheetId="18">'三公经费预算表'!$A$1:$G$11</definedName>
    <definedName name="_xlnm.Print_Area" localSheetId="10">'一般公共预算基本支出情况表'!$A$1:$I$7</definedName>
    <definedName name="_xlnm.Print_Area" localSheetId="14">'一般公共预算支出明细表—对个人和家庭的补助'!$A$1:$N$5</definedName>
    <definedName name="_xlnm.Print_Area" localSheetId="11">'一般公共预算支出明细表—工资福利支出'!$A$1:$P$19</definedName>
    <definedName name="_xlnm.Print_Area" localSheetId="12">'一般公共预算支出明细表—一般商品和服务支出'!$A$1:$AD$9</definedName>
    <definedName name="_xlnm.Print_Area" localSheetId="13">'一般公共预算支出明细表—资本性支出'!$A$1:$S$10</definedName>
    <definedName name="_xlnm.Print_Area" localSheetId="9">'一般公共预算支出情况表'!$A$1:$H$20</definedName>
    <definedName name="_xlnm.Print_Area" localSheetId="15">'政府性基金'!$A$1:$K$6</definedName>
    <definedName name="_xlnm.Print_Area" localSheetId="7">'支出预算明细表—对个人和家庭的补助'!$A$1:$N$5</definedName>
    <definedName name="_xlnm.Print_Area" localSheetId="4">'支出预算明细表—工资福利支出'!$A$1:$P$15</definedName>
    <definedName name="_xlnm.Print_Area" localSheetId="5">'支出预算明细表—一般商品和服务支出'!$A$1:$AD$9</definedName>
    <definedName name="_xlnm.Print_Area" localSheetId="6">'支出预算明细表—资本性支出'!$A$1:$S$10</definedName>
    <definedName name="_xlnm.Print_Area">#N/A</definedName>
    <definedName name="_xlnm.Print_Titles" localSheetId="1">'部门收入总体情况表'!$1:$5</definedName>
    <definedName name="_xlnm.Print_Titles" localSheetId="0">'部门预算收支总体情况表'!$1:$5</definedName>
    <definedName name="_xlnm.Print_Titles" localSheetId="3">'部门支出总表（分类）'!$1:$5</definedName>
    <definedName name="_xlnm.Print_Titles" localSheetId="2">'部门支出总体情况表'!$1:$6</definedName>
    <definedName name="_xlnm.Print_Titles" localSheetId="8">'财政拨款收支总表 '!$1:$5</definedName>
    <definedName name="_xlnm.Print_Titles" localSheetId="16">'财政专户管理的非税拨款'!$1:$5</definedName>
    <definedName name="_xlnm.Print_Titles" localSheetId="17">'经费拨款'!$1:$5</definedName>
    <definedName name="_xlnm.Print_Titles" localSheetId="18">'三公经费预算表'!$1:$6</definedName>
    <definedName name="_xlnm.Print_Titles" localSheetId="10">'一般公共预算基本支出情况表'!$1:$5</definedName>
    <definedName name="_xlnm.Print_Titles" localSheetId="14">'一般公共预算支出明细表—对个人和家庭的补助'!$1:$5</definedName>
    <definedName name="_xlnm.Print_Titles" localSheetId="11">'一般公共预算支出明细表—工资福利支出'!$1:$5</definedName>
    <definedName name="_xlnm.Print_Titles" localSheetId="12">'一般公共预算支出明细表—一般商品和服务支出'!$1:$5</definedName>
    <definedName name="_xlnm.Print_Titles" localSheetId="13">'一般公共预算支出明细表—资本性支出'!$1:$5</definedName>
    <definedName name="_xlnm.Print_Titles" localSheetId="9">'一般公共预算支出情况表'!$1:$5</definedName>
    <definedName name="_xlnm.Print_Titles" localSheetId="15">'政府性基金'!$1:$6</definedName>
    <definedName name="_xlnm.Print_Titles" localSheetId="7">'支出预算明细表—对个人和家庭的补助'!$1:$5</definedName>
    <definedName name="_xlnm.Print_Titles" localSheetId="4">'支出预算明细表—工资福利支出'!$1:$5</definedName>
    <definedName name="_xlnm.Print_Titles" localSheetId="5">'支出预算明细表—一般商品和服务支出'!$1:$5</definedName>
    <definedName name="_xlnm.Print_Titles" localSheetId="6">'支出预算明细表—资本性支出'!$1:$5</definedName>
    <definedName name="_xlnm.Print_Titles">#N/A</definedName>
    <definedName name="公式">GET.CELL(48,INDIRECT("rc",FALSE))</definedName>
  </definedNames>
  <calcPr fullCalcOnLoad="1"/>
</workbook>
</file>

<file path=xl/sharedStrings.xml><?xml version="1.0" encoding="utf-8"?>
<sst xmlns="http://schemas.openxmlformats.org/spreadsheetml/2006/main" count="926" uniqueCount="368">
  <si>
    <t>附件1：</t>
  </si>
  <si>
    <t>单位：万元</t>
  </si>
  <si>
    <t>收入</t>
  </si>
  <si>
    <t>本年预算</t>
  </si>
  <si>
    <t>支出</t>
  </si>
  <si>
    <t>支出（功能科目）</t>
  </si>
  <si>
    <t>一般预算拨款</t>
  </si>
  <si>
    <t>一、基本支出</t>
  </si>
  <si>
    <t>一般公共服务支出</t>
  </si>
  <si>
    <t xml:space="preserve">    预算拨款（补助）</t>
  </si>
  <si>
    <t xml:space="preserve">    工资福利支出</t>
  </si>
  <si>
    <t>国防支出</t>
  </si>
  <si>
    <t xml:space="preserve">    国库集中支付结余</t>
  </si>
  <si>
    <t xml:space="preserve">    商品和服务支出</t>
  </si>
  <si>
    <t>公共安全支出</t>
  </si>
  <si>
    <t xml:space="preserve">    纳入预算管理的非税拨款</t>
  </si>
  <si>
    <t xml:space="preserve">    资本性支出</t>
  </si>
  <si>
    <t>教育支出</t>
  </si>
  <si>
    <t xml:space="preserve">        专项收入拨款</t>
  </si>
  <si>
    <t>二、项目支出</t>
  </si>
  <si>
    <t>科学技术支出</t>
  </si>
  <si>
    <t xml:space="preserve">        罚没收入拨款</t>
  </si>
  <si>
    <t>文化体育与传媒支出</t>
  </si>
  <si>
    <t xml:space="preserve">        行政事业性收费拨款</t>
  </si>
  <si>
    <t xml:space="preserve">    对个人和家庭的补助</t>
  </si>
  <si>
    <t>社会保障和就业支出</t>
  </si>
  <si>
    <t xml:space="preserve">        国有资源（资产）有偿使用收入</t>
  </si>
  <si>
    <t xml:space="preserve">    债务利息支出</t>
  </si>
  <si>
    <t>医疗卫生支出</t>
  </si>
  <si>
    <t xml:space="preserve">        其他收入拨款</t>
  </si>
  <si>
    <t xml:space="preserve">    资本性支出（基本建设）</t>
  </si>
  <si>
    <t>节能环保支出</t>
  </si>
  <si>
    <t>政府性基金拨款</t>
  </si>
  <si>
    <t>城乡社区支出</t>
  </si>
  <si>
    <t>国有资本经营收入</t>
  </si>
  <si>
    <t xml:space="preserve">    对企业的补助（基本建设）</t>
  </si>
  <si>
    <t>农林水支出</t>
  </si>
  <si>
    <t>财政专户管理的非税拨款</t>
  </si>
  <si>
    <t xml:space="preserve">    对企业的补助</t>
  </si>
  <si>
    <t>交通运输支出</t>
  </si>
  <si>
    <t>上年结转</t>
  </si>
  <si>
    <t xml:space="preserve">    对社会保障基金的补助</t>
  </si>
  <si>
    <t>资源勘探电力信息等支出</t>
  </si>
  <si>
    <t xml:space="preserve">    其他支出</t>
  </si>
  <si>
    <t>商业服务业等支出</t>
  </si>
  <si>
    <t>金融支出</t>
  </si>
  <si>
    <t>援助其他地区支出</t>
  </si>
  <si>
    <t>国土海洋气象等支出</t>
  </si>
  <si>
    <t/>
  </si>
  <si>
    <t>住房保障支出</t>
  </si>
  <si>
    <t>国有资本经营预算支出</t>
  </si>
  <si>
    <t>灾害防治及应急管理支出</t>
  </si>
  <si>
    <t>粮油物资储备支出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</si>
  <si>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</si>
  <si>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</si>
  <si>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</si>
  <si>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</si>
  <si>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</si>
  <si>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</si>
  <si>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</si>
  <si>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</si>
  <si>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附件2：</t>
  </si>
  <si>
    <t>单位</t>
  </si>
  <si>
    <t>总计</t>
  </si>
  <si>
    <t>一般公共预算拨款</t>
  </si>
  <si>
    <t>纳入专户管理的非税收入拨款</t>
  </si>
  <si>
    <t>下级上缴收入</t>
  </si>
  <si>
    <t>用事业基金弥补收支差额</t>
  </si>
  <si>
    <t>单位代码</t>
  </si>
  <si>
    <t>单位名称</t>
  </si>
  <si>
    <t>合计</t>
  </si>
  <si>
    <t>105</t>
  </si>
  <si>
    <t>湖南湘西经济开发区行政执法大队</t>
  </si>
  <si>
    <t>附件3：</t>
  </si>
  <si>
    <t>功能科目</t>
  </si>
  <si>
    <t>科目名称</t>
  </si>
  <si>
    <t>类</t>
  </si>
  <si>
    <t>款</t>
  </si>
  <si>
    <t>项</t>
  </si>
  <si>
    <t>201</t>
  </si>
  <si>
    <t>29</t>
  </si>
  <si>
    <t xml:space="preserve">  群众团体事务</t>
  </si>
  <si>
    <t xml:space="preserve">  201</t>
  </si>
  <si>
    <t xml:space="preserve">  29</t>
  </si>
  <si>
    <t>06</t>
  </si>
  <si>
    <t xml:space="preserve">    工会事务</t>
  </si>
  <si>
    <t>208</t>
  </si>
  <si>
    <t>01</t>
  </si>
  <si>
    <t xml:space="preserve">  人力资源和社会保障管理事务</t>
  </si>
  <si>
    <t xml:space="preserve">  208</t>
  </si>
  <si>
    <t xml:space="preserve">  01</t>
  </si>
  <si>
    <t>99</t>
  </si>
  <si>
    <t xml:space="preserve">    其他人力资源和社会保障管理事务支出</t>
  </si>
  <si>
    <t>05</t>
  </si>
  <si>
    <t xml:space="preserve">  行政事业单位养老支出</t>
  </si>
  <si>
    <t xml:space="preserve">  05</t>
  </si>
  <si>
    <t>02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</si>
  <si>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</si>
  <si>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</si>
  <si>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</si>
  <si>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</si>
  <si>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</si>
  <si>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</si>
  <si>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</si>
  <si>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事业单位医疗</t>
  </si>
  <si>
    <t xml:space="preserve">    其他行政事业单位医疗支出</t>
  </si>
  <si>
    <t>212</t>
  </si>
  <si>
    <t xml:space="preserve">  城乡社区管理事务</t>
  </si>
  <si>
    <t xml:space="preserve">  212</t>
  </si>
  <si>
    <t xml:space="preserve">    行政运行</t>
  </si>
  <si>
    <t>04</t>
  </si>
  <si>
    <t xml:space="preserve">    城管执法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</si>
  <si>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</si>
  <si>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</si>
  <si>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</si>
  <si>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</si>
  <si>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</si>
  <si>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附件4：</t>
  </si>
  <si>
    <t>单位:万元</t>
  </si>
  <si>
    <t>功能科目名称</t>
  </si>
  <si>
    <t>基本支出</t>
  </si>
  <si>
    <t>项目支出</t>
  </si>
  <si>
    <t>上缴上级支出</t>
  </si>
  <si>
    <t>小计</t>
  </si>
  <si>
    <t>工资福利支出</t>
  </si>
  <si>
    <t>一般商品和服务支出</t>
  </si>
  <si>
    <t>资本性支出</t>
  </si>
  <si>
    <t>对个人和家庭的补助</t>
  </si>
  <si>
    <t>附件5：</t>
  </si>
  <si>
    <t>科目编码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</si>
  <si>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</si>
  <si>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</si>
  <si>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</si>
  <si>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</si>
  <si>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</si>
  <si>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</si>
  <si>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</si>
  <si>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</si>
  <si>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</si>
  <si>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公务员医疗补助缴费</t>
  </si>
  <si>
    <t>住房公积金</t>
  </si>
  <si>
    <t>医疗费</t>
  </si>
  <si>
    <t>其他工资福利支出</t>
  </si>
  <si>
    <t>附件6：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</si>
  <si>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</si>
  <si>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</si>
  <si>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</si>
  <si>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</si>
  <si>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</si>
  <si>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</si>
  <si>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</si>
  <si>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</si>
  <si>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</si>
  <si>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</si>
  <si>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</si>
  <si>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</si>
  <si>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</si>
  <si>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</si>
  <si>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</si>
  <si>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</si>
  <si>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</si>
  <si>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</si>
  <si>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</si>
  <si>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</si>
  <si>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</si>
  <si>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</si>
  <si>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</si>
  <si>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</si>
  <si>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</si>
  <si>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</si>
  <si>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</si>
  <si>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附件7：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</si>
  <si>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</si>
  <si>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</si>
  <si>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</si>
  <si>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</si>
  <si>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</si>
  <si>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</si>
  <si>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</si>
  <si>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</si>
  <si>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</si>
  <si>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</si>
  <si>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</si>
  <si>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</si>
  <si>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</si>
  <si>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</si>
  <si>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</si>
  <si>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</si>
  <si>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附件8：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</si>
  <si>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</si>
  <si>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</si>
  <si>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</si>
  <si>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</si>
  <si>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</si>
  <si>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</si>
  <si>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</si>
  <si>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</si>
  <si>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</si>
  <si>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</t>
  </si>
  <si>
    <t>附件9：</t>
  </si>
  <si>
    <r>
      <t>单位</t>
    </r>
    <r>
      <rPr>
        <b/>
        <sz val="9"/>
        <rFont val="Times New Roman"/>
        <family val="1"/>
      </rPr>
      <t>:</t>
    </r>
    <r>
      <rPr>
        <b/>
        <sz val="9"/>
        <rFont val="宋体"/>
        <family val="0"/>
      </rPr>
      <t>万元</t>
    </r>
  </si>
  <si>
    <t>收                  入</t>
  </si>
  <si>
    <t>支                  出</t>
  </si>
  <si>
    <t>项         目</t>
  </si>
  <si>
    <t>项       目</t>
  </si>
  <si>
    <t>本年合计</t>
  </si>
  <si>
    <t>公共预算</t>
  </si>
  <si>
    <t>基金预算</t>
  </si>
  <si>
    <t>一、一般公共服务</t>
  </si>
  <si>
    <t xml:space="preserve">     经费拨款</t>
  </si>
  <si>
    <t>二、国防支出</t>
  </si>
  <si>
    <t xml:space="preserve">     纳入公共预算管理的非税收入拨款</t>
  </si>
  <si>
    <t>三、公共安全支出</t>
  </si>
  <si>
    <t>政府基金预算拨款</t>
  </si>
  <si>
    <t>四、教育支出</t>
  </si>
  <si>
    <t xml:space="preserve">    纳入预算管理基金预算拨款</t>
  </si>
  <si>
    <t>五、科学技术支出</t>
  </si>
  <si>
    <t>六、文化体育与传媒支出</t>
  </si>
  <si>
    <t>七、社会保障和就业支出</t>
  </si>
  <si>
    <t>八、医疗卫生支出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</si>
  <si>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</si>
  <si>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</si>
  <si>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</si>
  <si>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</si>
  <si>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</si>
  <si>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</si>
  <si>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</si>
  <si>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十六、援助其他地区支出</t>
  </si>
  <si>
    <t>十七、国土资源气象等支出</t>
  </si>
  <si>
    <t>十八、住房保障支出</t>
  </si>
  <si>
    <t>十九、粮油物资储备支出</t>
  </si>
  <si>
    <t>二十、预备费</t>
  </si>
  <si>
    <t>二十一、债务付息支出</t>
  </si>
  <si>
    <t>二十二、其他支出</t>
  </si>
  <si>
    <t>本 年 收 入 合 计</t>
  </si>
  <si>
    <t>本　年　支　出　合　计</t>
  </si>
  <si>
    <t>二十三、结转下年</t>
  </si>
  <si>
    <t>收  入  总  计</t>
  </si>
  <si>
    <t>支  出  总  计</t>
  </si>
  <si>
    <t>附件10：</t>
  </si>
  <si>
    <t>附件11：</t>
  </si>
  <si>
    <t>商品和服务支出</t>
  </si>
  <si>
    <t>附件12：</t>
  </si>
  <si>
    <t>附件13：</t>
  </si>
  <si>
    <t>附件14：</t>
  </si>
  <si>
    <t>附件15：</t>
  </si>
  <si>
    <t>附件16：</t>
  </si>
  <si>
    <t>总  计</t>
  </si>
  <si>
    <t>附件17：</t>
  </si>
  <si>
    <t>附件18：</t>
  </si>
  <si>
    <t>三公经费预算数（一般公共预算拨款）</t>
  </si>
  <si>
    <t>公务用车购置及运行费</t>
  </si>
  <si>
    <t>其中：</t>
  </si>
  <si>
    <t>公务用车购置费</t>
  </si>
  <si>
    <t>公务用车运行费</t>
  </si>
  <si>
    <t>资金总额</t>
  </si>
  <si>
    <t>确保良好的市容环境秩序，建设美丽园区，打造宜居宜业的城市环境。</t>
  </si>
  <si>
    <t>保证执法用车安全使用和日常执法有序开展，确保市容环境整治到位。</t>
  </si>
  <si>
    <t>做好工会节日、住院、困难慰问，活动开展及体检等各项职工福利的支出。</t>
  </si>
  <si>
    <t>湘西高新区行政执法大队2023年收支预算总表</t>
  </si>
  <si>
    <t>05</t>
  </si>
  <si>
    <t>机关事业单位基本养老保险缴费支出</t>
  </si>
  <si>
    <t>机关事业单位基本养老保险缴费支出</t>
  </si>
  <si>
    <t>湘西高新区行政执法大队2023年支出总表</t>
  </si>
  <si>
    <t>湘西高新区行政执法大队2023年收入总表</t>
  </si>
  <si>
    <t>湘西高新区行政执法大队2023年支出总表（分类）</t>
  </si>
  <si>
    <t>机关事业单位基本养老保险缴费支出</t>
  </si>
  <si>
    <t xml:space="preserve">    城管执法</t>
  </si>
  <si>
    <t>其他商品和服务支出</t>
  </si>
  <si>
    <r>
      <t>湘西高新区行政执法大队202</t>
    </r>
    <r>
      <rPr>
        <b/>
        <sz val="15"/>
        <rFont val="宋体"/>
        <family val="0"/>
      </rPr>
      <t>3</t>
    </r>
    <r>
      <rPr>
        <b/>
        <sz val="15"/>
        <rFont val="宋体"/>
        <family val="0"/>
      </rPr>
      <t>年基本支出预算明细表—一般商品和服务支出</t>
    </r>
  </si>
  <si>
    <r>
      <t>湘西高新区行政执法大队20</t>
    </r>
    <r>
      <rPr>
        <b/>
        <sz val="16"/>
        <rFont val="宋体"/>
        <family val="0"/>
      </rPr>
      <t>23</t>
    </r>
    <r>
      <rPr>
        <b/>
        <sz val="16"/>
        <rFont val="宋体"/>
        <family val="0"/>
      </rPr>
      <t>年基本支出预算明细表—工资福利支出</t>
    </r>
  </si>
  <si>
    <t>无</t>
  </si>
  <si>
    <t>湘西高新区行政执法大队2023年基本支出预算明细表—资本性支出</t>
  </si>
  <si>
    <r>
      <t>湘西高新区行政执法大队202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年基本支出预算明细表—对个人和家庭的补助</t>
    </r>
  </si>
  <si>
    <r>
      <t>湘西高新区行政执法大队202</t>
    </r>
    <r>
      <rPr>
        <b/>
        <sz val="16"/>
        <rFont val="宋体"/>
        <family val="0"/>
      </rPr>
      <t>3</t>
    </r>
    <r>
      <rPr>
        <b/>
        <sz val="16"/>
        <rFont val="宋体"/>
        <family val="0"/>
      </rPr>
      <t>年财政拨款收支总表</t>
    </r>
  </si>
  <si>
    <r>
      <t>湘西高新区行政执法大队2</t>
    </r>
    <r>
      <rPr>
        <b/>
        <sz val="18"/>
        <rFont val="Times New Roman"/>
        <family val="1"/>
      </rPr>
      <t>023</t>
    </r>
    <r>
      <rPr>
        <b/>
        <sz val="18"/>
        <rFont val="宋体"/>
        <family val="0"/>
      </rPr>
      <t>年一般公共预算支出情况表</t>
    </r>
  </si>
  <si>
    <r>
      <t>湘西高新区行政执法大队</t>
    </r>
    <r>
      <rPr>
        <b/>
        <sz val="18"/>
        <rFont val="Times New Roman"/>
        <family val="1"/>
      </rPr>
      <t>2023</t>
    </r>
    <r>
      <rPr>
        <b/>
        <sz val="18"/>
        <rFont val="宋体"/>
        <family val="0"/>
      </rPr>
      <t>年一般公共预算基本支出情况表</t>
    </r>
  </si>
  <si>
    <r>
      <t>湘西高新区行政执法大队20</t>
    </r>
    <r>
      <rPr>
        <b/>
        <sz val="16"/>
        <rFont val="宋体"/>
        <family val="0"/>
      </rPr>
      <t>23</t>
    </r>
    <r>
      <rPr>
        <b/>
        <sz val="16"/>
        <rFont val="宋体"/>
        <family val="0"/>
      </rPr>
      <t>年一般公共预算基本支出预算明细表—工资福利支出</t>
    </r>
  </si>
  <si>
    <r>
      <t>湘西高新区行政执法大队20</t>
    </r>
    <r>
      <rPr>
        <b/>
        <sz val="15"/>
        <rFont val="宋体"/>
        <family val="0"/>
      </rPr>
      <t>23</t>
    </r>
    <r>
      <rPr>
        <b/>
        <sz val="15"/>
        <rFont val="宋体"/>
        <family val="0"/>
      </rPr>
      <t>年一般公共预算基本支出预算明细表—资本性支出</t>
    </r>
  </si>
  <si>
    <r>
      <t>湘西高新区行政执法大队20</t>
    </r>
    <r>
      <rPr>
        <b/>
        <sz val="15"/>
        <rFont val="宋体"/>
        <family val="0"/>
      </rPr>
      <t>23</t>
    </r>
    <r>
      <rPr>
        <b/>
        <sz val="15"/>
        <rFont val="宋体"/>
        <family val="0"/>
      </rPr>
      <t>年一般公共预算基本支出预算明细表—一般商品和服务支出</t>
    </r>
  </si>
  <si>
    <r>
      <t>湘西高新区行政执法大队2</t>
    </r>
    <r>
      <rPr>
        <b/>
        <sz val="16"/>
        <rFont val="宋体"/>
        <family val="0"/>
      </rPr>
      <t>023</t>
    </r>
    <r>
      <rPr>
        <b/>
        <sz val="16"/>
        <rFont val="宋体"/>
        <family val="0"/>
      </rPr>
      <t>年财政专户管理的非税拨款预算支出情况表</t>
    </r>
  </si>
  <si>
    <r>
      <t>湘西高新区行政执法大队20</t>
    </r>
    <r>
      <rPr>
        <b/>
        <sz val="16"/>
        <rFont val="宋体"/>
        <family val="0"/>
      </rPr>
      <t>23</t>
    </r>
    <r>
      <rPr>
        <b/>
        <sz val="16"/>
        <rFont val="宋体"/>
        <family val="0"/>
      </rPr>
      <t>年政府性基金预算支出情况表</t>
    </r>
  </si>
  <si>
    <r>
      <t>湘西高新区行政执法大队20</t>
    </r>
    <r>
      <rPr>
        <b/>
        <sz val="16"/>
        <rFont val="宋体"/>
        <family val="0"/>
      </rPr>
      <t>23</t>
    </r>
    <r>
      <rPr>
        <b/>
        <sz val="16"/>
        <rFont val="宋体"/>
        <family val="0"/>
      </rPr>
      <t>年一般公共预算基本支出预算明细表—对个人和家庭的补助</t>
    </r>
  </si>
  <si>
    <r>
      <t>湘西高新区行政执法大队2</t>
    </r>
    <r>
      <rPr>
        <b/>
        <sz val="16"/>
        <rFont val="宋体"/>
        <family val="0"/>
      </rPr>
      <t>023</t>
    </r>
    <r>
      <rPr>
        <b/>
        <sz val="16"/>
        <rFont val="宋体"/>
        <family val="0"/>
      </rPr>
      <t>年一般公共预算-经费拨款支出情况表</t>
    </r>
  </si>
  <si>
    <r>
      <t>湘西高新区行政执法大队</t>
    </r>
    <r>
      <rPr>
        <b/>
        <sz val="16"/>
        <rFont val="Times New Roman"/>
        <family val="1"/>
      </rPr>
      <t>2023</t>
    </r>
    <r>
      <rPr>
        <b/>
        <sz val="16"/>
        <rFont val="宋体"/>
        <family val="0"/>
      </rPr>
      <t>年一般公共预算</t>
    </r>
    <r>
      <rPr>
        <b/>
        <sz val="16"/>
        <rFont val="Times New Roman"/>
        <family val="1"/>
      </rPr>
      <t>“</t>
    </r>
    <r>
      <rPr>
        <b/>
        <sz val="16"/>
        <rFont val="宋体"/>
        <family val="0"/>
      </rPr>
      <t>三公</t>
    </r>
    <r>
      <rPr>
        <b/>
        <sz val="16"/>
        <rFont val="Times New Roman"/>
        <family val="1"/>
      </rPr>
      <t>”</t>
    </r>
    <r>
      <rPr>
        <b/>
        <sz val="16"/>
        <rFont val="宋体"/>
        <family val="0"/>
      </rPr>
      <t>经费预算表</t>
    </r>
  </si>
  <si>
    <t>行政运行</t>
  </si>
  <si>
    <t>金额单位：万元</t>
  </si>
  <si>
    <t>市容管理与服务</t>
  </si>
  <si>
    <t>一级指标</t>
  </si>
  <si>
    <t>二级指标</t>
  </si>
  <si>
    <t>三级指标</t>
  </si>
  <si>
    <t>指标值</t>
  </si>
  <si>
    <t>指标值内容</t>
  </si>
  <si>
    <t>成本指标</t>
  </si>
  <si>
    <t>经济成本指标</t>
  </si>
  <si>
    <t>小于等于100%</t>
  </si>
  <si>
    <t>维护城市容貌秩序</t>
  </si>
  <si>
    <t>社会成本指标</t>
  </si>
  <si>
    <t>不适用</t>
  </si>
  <si>
    <t>生态环境成本指标</t>
  </si>
  <si>
    <t>产出指标</t>
  </si>
  <si>
    <t>数量指标</t>
  </si>
  <si>
    <t>质量指标</t>
  </si>
  <si>
    <t>时效指标</t>
  </si>
  <si>
    <t>效益指标</t>
  </si>
  <si>
    <t>保护生态环境</t>
  </si>
  <si>
    <t>通过对广大群众问卷调查，对高新区城市管理满意度为99%.</t>
  </si>
  <si>
    <t>综合满意度为99%</t>
  </si>
  <si>
    <t>预算控制率</t>
  </si>
  <si>
    <t>车辆维修维护及燃油费支出</t>
  </si>
  <si>
    <t>购买维修服务及油卡</t>
  </si>
  <si>
    <t>购买维修服务及油卡少于15万元</t>
  </si>
  <si>
    <t>验收合格率</t>
  </si>
  <si>
    <t>确保车辆维护验收全部合格</t>
  </si>
  <si>
    <t>资金使用时效</t>
  </si>
  <si>
    <t>2023年12月31日前</t>
  </si>
  <si>
    <t>在预算年度内使用资金</t>
  </si>
  <si>
    <t>确保执法用车安全和日常执法有序开展</t>
  </si>
  <si>
    <t>干部职工满意度</t>
  </si>
  <si>
    <t>确保干部职工能正常使用车辆，正常开展工作</t>
  </si>
  <si>
    <t>按政策开展各项工会福利</t>
  </si>
  <si>
    <t>严格按照政策范围内开展各项工会会员福利</t>
  </si>
  <si>
    <t>提升会员幸福度，促进社会发展</t>
  </si>
  <si>
    <t>组织会员参与美化环境活动率</t>
  </si>
  <si>
    <t>活动开展率</t>
  </si>
  <si>
    <t>各项会员工作开展率</t>
  </si>
  <si>
    <t>≥95%</t>
  </si>
  <si>
    <t>有效保障会员工作开展</t>
  </si>
  <si>
    <t>各项会员工作完成率</t>
  </si>
  <si>
    <t>是否完成各项会员工作</t>
  </si>
  <si>
    <t>各项会员工作有序开展</t>
  </si>
  <si>
    <t>全年</t>
  </si>
  <si>
    <t>全年有序开展各项工作</t>
  </si>
  <si>
    <t>促进社会经济发展</t>
  </si>
  <si>
    <t>通过工会活动促进经济发展</t>
  </si>
  <si>
    <t>促进园区发展</t>
  </si>
  <si>
    <t>促进园区生态环境持续完善</t>
  </si>
  <si>
    <t>营造良好环境保护气氛</t>
  </si>
  <si>
    <t>会员满意度</t>
  </si>
  <si>
    <t>反映普通用户和对口部门对部门服务的满意度</t>
  </si>
  <si>
    <t>合计</t>
  </si>
  <si>
    <t>无</t>
  </si>
  <si>
    <t>部门：101_吉首市湘西经济开发区城市管理行政执法大队</t>
  </si>
  <si>
    <t>单位（专项）名称</t>
  </si>
  <si>
    <t>实施期绩效目标</t>
  </si>
  <si>
    <t>绩效指标</t>
  </si>
  <si>
    <t>评（扣分标准）</t>
  </si>
  <si>
    <t xml:space="preserve"> 度量单位</t>
  </si>
  <si>
    <t>指标值类型</t>
  </si>
  <si>
    <t>备注</t>
  </si>
  <si>
    <t xml:space="preserve">  101001</t>
  </si>
  <si>
    <t xml:space="preserve">  （执法大队）车辆运行费</t>
  </si>
  <si>
    <t>满意度指标</t>
  </si>
  <si>
    <t>服务对象满意度指标</t>
  </si>
  <si>
    <t>100</t>
  </si>
  <si>
    <t>得分=实际完成值÷目标值×指标分值。</t>
  </si>
  <si>
    <t>可持续影响指标</t>
  </si>
  <si>
    <t>可持续</t>
  </si>
  <si>
    <t>生态效益指标</t>
  </si>
  <si>
    <t>社会效益指标</t>
  </si>
  <si>
    <t>经济效益指标</t>
  </si>
  <si>
    <t>100%</t>
  </si>
  <si>
    <t xml:space="preserve">  （执法大队）工会经费</t>
  </si>
  <si>
    <t>"数据一般通过问卷调查的方式获得，用百分比衡量 得分=实际完成值÷目标值×指标分值。"</t>
  </si>
  <si>
    <t xml:space="preserve">  （执法大队）市容管理与服务专项</t>
  </si>
  <si>
    <t>附件19：</t>
  </si>
  <si>
    <t>附件20:</t>
  </si>
  <si>
    <t>项目支出绩效目标表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</si>
</sst>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#,##0.0_ "/>
    <numFmt numFmtId="180" formatCode="0.00;[Red]0.00"/>
  </numFmts>
  <fonts count="58">
    <font>
      <sz val="9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0"/>
      <name val="实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宋体"/>
      <family val="0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宋体"/>
      <family val="0"/>
    </font>
    <font>
      <b/>
      <sz val="15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9"/>
      <name val="Times New Roman"/>
      <family val="1"/>
    </font>
    <font>
      <sz val="10"/>
      <name val="实体"/>
      <family val="0"/>
    </font>
    <font>
      <b/>
      <sz val="10"/>
      <name val="黑体"/>
      <family val="3"/>
    </font>
    <font>
      <b/>
      <sz val="12"/>
      <color indexed="8"/>
      <name val="宋体"/>
      <family val="0"/>
    </font>
    <font>
      <u val="single"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6"/>
      <name val="Times New Roman"/>
      <family val="1"/>
    </font>
    <font>
      <sz val="9"/>
      <name val="SimSun"/>
      <family val="0"/>
    </font>
    <font>
      <b/>
      <sz val="9"/>
      <name val="SimSun"/>
      <family val="0"/>
    </font>
    <font>
      <b/>
      <sz val="19"/>
      <name val="SimSun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11" borderId="0" applyNumberFormat="0" applyBorder="0" applyAlignment="0" applyProtection="0"/>
    <xf numFmtId="0" fontId="25" fillId="8" borderId="0" applyNumberFormat="0" applyBorder="0" applyAlignment="0" applyProtection="0"/>
    <xf numFmtId="0" fontId="24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0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1" fillId="0" borderId="3" applyNumberFormat="0" applyFill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43" fillId="4" borderId="4" applyNumberFormat="0" applyAlignment="0" applyProtection="0"/>
    <xf numFmtId="0" fontId="26" fillId="13" borderId="5" applyNumberFormat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2" fillId="9" borderId="0" applyNumberFormat="0" applyBorder="0" applyAlignment="0" applyProtection="0"/>
    <xf numFmtId="0" fontId="41" fillId="4" borderId="7" applyNumberFormat="0" applyAlignment="0" applyProtection="0"/>
    <xf numFmtId="0" fontId="27" fillId="7" borderId="4" applyNumberFormat="0" applyAlignment="0" applyProtection="0"/>
    <xf numFmtId="0" fontId="34" fillId="0" borderId="0" applyNumberFormat="0" applyFill="0" applyBorder="0" applyAlignment="0" applyProtection="0"/>
    <xf numFmtId="0" fontId="24" fillId="3" borderId="8" applyNumberFormat="0" applyFont="0" applyAlignment="0" applyProtection="0"/>
  </cellStyleXfs>
  <cellXfs count="312"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>
      <alignment horizontal="left" vertical="center"/>
    </xf>
    <xf numFmtId="177" fontId="6" fillId="0" borderId="9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9" xfId="0" applyNumberFormat="1" applyFont="1" applyFill="1" applyBorder="1" applyAlignment="1" applyProtection="1">
      <alignment horizontal="right" vertical="center" wrapText="1"/>
      <protection/>
    </xf>
    <xf numFmtId="177" fontId="6" fillId="0" borderId="11" xfId="0" applyNumberFormat="1" applyFont="1" applyFill="1" applyBorder="1" applyAlignment="1" applyProtection="1">
      <alignment horizontal="right" vertical="center" wrapText="1"/>
      <protection/>
    </xf>
    <xf numFmtId="177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Alignment="1">
      <alignment/>
    </xf>
    <xf numFmtId="0" fontId="0" fillId="0" borderId="0" xfId="61" applyFill="1">
      <alignment/>
      <protection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5" fillId="0" borderId="13" xfId="60" applyFont="1" applyFill="1" applyBorder="1" applyAlignment="1">
      <alignment horizontal="centerContinuous" vertical="center" wrapText="1"/>
      <protection/>
    </xf>
    <xf numFmtId="0" fontId="5" fillId="0" borderId="15" xfId="60" applyFont="1" applyFill="1" applyBorder="1" applyAlignment="1">
      <alignment horizontal="center" vertical="center" wrapText="1"/>
      <protection/>
    </xf>
    <xf numFmtId="0" fontId="5" fillId="0" borderId="9" xfId="60" applyFont="1" applyFill="1" applyBorder="1" applyAlignment="1">
      <alignment horizontal="centerContinuous" vertical="center" wrapText="1"/>
      <protection/>
    </xf>
    <xf numFmtId="0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5" fillId="0" borderId="9" xfId="60" applyNumberFormat="1" applyFont="1" applyFill="1" applyBorder="1" applyAlignment="1" applyProtection="1">
      <alignment horizontal="center" vertical="center" wrapText="1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9" xfId="60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NumberFormat="1" applyFont="1" applyFill="1" applyBorder="1" applyAlignment="1" applyProtection="1">
      <alignment horizontal="lef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177" fontId="6" fillId="0" borderId="9" xfId="56" applyNumberFormat="1" applyFont="1" applyFill="1" applyBorder="1" applyAlignment="1" applyProtection="1">
      <alignment horizontal="right" vertical="center" wrapText="1"/>
      <protection/>
    </xf>
    <xf numFmtId="0" fontId="0" fillId="0" borderId="0" xfId="60" applyFill="1">
      <alignment/>
      <protection/>
    </xf>
    <xf numFmtId="0" fontId="0" fillId="0" borderId="0" xfId="60">
      <alignment/>
      <protection/>
    </xf>
    <xf numFmtId="0" fontId="0" fillId="0" borderId="0" xfId="60" applyAlignment="1">
      <alignment horizontal="centerContinuous" vertical="center"/>
      <protection/>
    </xf>
    <xf numFmtId="0" fontId="10" fillId="0" borderId="0" xfId="60" applyFont="1">
      <alignment/>
      <protection/>
    </xf>
    <xf numFmtId="0" fontId="5" fillId="0" borderId="15" xfId="60" applyFont="1" applyFill="1" applyBorder="1" applyAlignment="1">
      <alignment horizontal="centerContinuous" vertical="center" wrapText="1"/>
      <protection/>
    </xf>
    <xf numFmtId="49" fontId="6" fillId="0" borderId="10" xfId="60" applyNumberFormat="1" applyFont="1" applyFill="1" applyBorder="1" applyAlignment="1" applyProtection="1">
      <alignment horizontal="left" vertical="center" wrapText="1"/>
      <protection/>
    </xf>
    <xf numFmtId="177" fontId="6" fillId="0" borderId="10" xfId="60" applyNumberFormat="1" applyFont="1" applyFill="1" applyBorder="1" applyAlignment="1" applyProtection="1">
      <alignment horizontal="right" vertical="center" wrapText="1"/>
      <protection/>
    </xf>
    <xf numFmtId="177" fontId="6" fillId="0" borderId="9" xfId="6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4" fontId="6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59">
      <alignment/>
      <protection/>
    </xf>
    <xf numFmtId="0" fontId="4" fillId="0" borderId="0" xfId="59" applyFont="1" applyAlignment="1">
      <alignment horizontal="centerContinuous"/>
      <protection/>
    </xf>
    <xf numFmtId="0" fontId="13" fillId="0" borderId="0" xfId="59" applyFont="1" applyAlignment="1">
      <alignment horizontal="centerContinuous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4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vertical="center" wrapText="1"/>
      <protection/>
    </xf>
    <xf numFmtId="4" fontId="53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59" applyAlignment="1">
      <alignment horizontal="right" vertical="center"/>
      <protection/>
    </xf>
    <xf numFmtId="0" fontId="2" fillId="0" borderId="0" xfId="59" applyFont="1" applyAlignment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58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58" applyAlignment="1">
      <alignment horizontal="center"/>
      <protection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4" fontId="54" fillId="0" borderId="9" xfId="0" applyNumberFormat="1" applyFont="1" applyFill="1" applyBorder="1" applyAlignment="1" applyProtection="1">
      <alignment horizontal="center" wrapText="1"/>
      <protection/>
    </xf>
    <xf numFmtId="0" fontId="55" fillId="0" borderId="9" xfId="0" applyNumberFormat="1" applyFont="1" applyFill="1" applyBorder="1" applyAlignment="1" applyProtection="1">
      <alignment horizontal="left" vertical="center" wrapText="1"/>
      <protection/>
    </xf>
    <xf numFmtId="4" fontId="55" fillId="0" borderId="9" xfId="0" applyNumberFormat="1" applyFont="1" applyFill="1" applyBorder="1" applyAlignment="1" applyProtection="1">
      <alignment horizontal="center" wrapText="1"/>
      <protection/>
    </xf>
    <xf numFmtId="0" fontId="15" fillId="0" borderId="9" xfId="0" applyNumberFormat="1" applyFont="1" applyFill="1" applyBorder="1" applyAlignment="1">
      <alignment horizontal="left" vertical="center" wrapText="1"/>
    </xf>
    <xf numFmtId="4" fontId="16" fillId="0" borderId="9" xfId="0" applyNumberFormat="1" applyFont="1" applyFill="1" applyBorder="1" applyAlignment="1">
      <alignment horizontal="center" vertical="center" wrapText="1"/>
    </xf>
    <xf numFmtId="0" fontId="2" fillId="0" borderId="0" xfId="56" applyFont="1" applyAlignment="1">
      <alignment horizontal="center" vertical="center"/>
      <protection/>
    </xf>
    <xf numFmtId="0" fontId="0" fillId="0" borderId="0" xfId="57" applyAlignment="1">
      <alignment horizontal="center"/>
      <protection/>
    </xf>
    <xf numFmtId="0" fontId="0" fillId="0" borderId="0" xfId="57">
      <alignment/>
      <protection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4" fontId="57" fillId="0" borderId="9" xfId="0" applyNumberFormat="1" applyFont="1" applyFill="1" applyBorder="1" applyAlignment="1" applyProtection="1">
      <alignment horizontal="center" wrapText="1"/>
      <protection/>
    </xf>
    <xf numFmtId="0" fontId="57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57" applyAlignment="1">
      <alignment wrapText="1"/>
      <protection/>
    </xf>
    <xf numFmtId="0" fontId="2" fillId="0" borderId="0" xfId="56" applyFont="1" applyAlignment="1">
      <alignment horizontal="right" vertical="center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left" vertical="center" wrapText="1"/>
      <protection/>
    </xf>
    <xf numFmtId="4" fontId="0" fillId="0" borderId="14" xfId="51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 wrapText="1"/>
      <protection/>
    </xf>
    <xf numFmtId="4" fontId="0" fillId="0" borderId="14" xfId="51" applyNumberFormat="1" applyFont="1" applyFill="1" applyBorder="1" applyAlignment="1">
      <alignment horizontal="right" vertical="center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49" fontId="5" fillId="0" borderId="9" xfId="56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>
      <alignment horizontal="center" vertical="center" wrapText="1"/>
    </xf>
    <xf numFmtId="4" fontId="2" fillId="0" borderId="14" xfId="51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>
      <alignment horizontal="centerContinuous" vertical="center"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left" vertical="center"/>
      <protection/>
    </xf>
    <xf numFmtId="0" fontId="2" fillId="0" borderId="0" xfId="59" applyFont="1" applyFill="1" applyAlignment="1">
      <alignment horizontal="right" vertical="center"/>
      <protection/>
    </xf>
    <xf numFmtId="0" fontId="2" fillId="0" borderId="0" xfId="0" applyFont="1" applyFill="1" applyAlignment="1">
      <alignment horizontal="right"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178" fontId="6" fillId="0" borderId="14" xfId="0" applyNumberFormat="1" applyFont="1" applyFill="1" applyBorder="1" applyAlignment="1" applyProtection="1">
      <alignment vertical="center"/>
      <protection/>
    </xf>
    <xf numFmtId="0" fontId="6" fillId="0" borderId="9" xfId="0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>
      <alignment horizontal="center"/>
    </xf>
    <xf numFmtId="177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177" fontId="6" fillId="0" borderId="17" xfId="0" applyNumberFormat="1" applyFont="1" applyFill="1" applyBorder="1" applyAlignment="1" applyProtection="1">
      <alignment horizontal="right" vertical="center" wrapText="1"/>
      <protection/>
    </xf>
    <xf numFmtId="177" fontId="6" fillId="0" borderId="13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wrapText="1"/>
    </xf>
    <xf numFmtId="177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/>
    </xf>
    <xf numFmtId="0" fontId="6" fillId="0" borderId="9" xfId="0" applyNumberFormat="1" applyFont="1" applyFill="1" applyBorder="1" applyAlignment="1" applyProtection="1">
      <alignment vertical="center"/>
      <protection/>
    </xf>
    <xf numFmtId="177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177" fontId="6" fillId="0" borderId="18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77" fontId="6" fillId="0" borderId="18" xfId="0" applyNumberFormat="1" applyFont="1" applyFill="1" applyBorder="1" applyAlignment="1" applyProtection="1">
      <alignment horizontal="right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9" xfId="0" applyNumberFormat="1" applyFont="1" applyFill="1" applyBorder="1" applyAlignment="1">
      <alignment horizontal="right" vertical="center" wrapText="1"/>
    </xf>
    <xf numFmtId="0" fontId="4" fillId="0" borderId="0" xfId="59" applyFont="1">
      <alignment/>
      <protection/>
    </xf>
    <xf numFmtId="0" fontId="2" fillId="0" borderId="0" xfId="59" applyFont="1" applyFill="1">
      <alignment/>
      <protection/>
    </xf>
    <xf numFmtId="0" fontId="52" fillId="0" borderId="9" xfId="0" applyNumberFormat="1" applyFont="1" applyFill="1" applyBorder="1" applyAlignment="1" applyProtection="1">
      <alignment vertical="center" wrapText="1"/>
      <protection/>
    </xf>
    <xf numFmtId="4" fontId="52" fillId="0" borderId="9" xfId="0" applyNumberFormat="1" applyFont="1" applyFill="1" applyBorder="1" applyAlignment="1" applyProtection="1">
      <alignment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4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9" applyFill="1">
      <alignment/>
      <protection/>
    </xf>
    <xf numFmtId="176" fontId="0" fillId="0" borderId="0" xfId="59" applyNumberFormat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58" applyFont="1" applyFill="1" applyAlignment="1">
      <alignment horizontal="center"/>
      <protection/>
    </xf>
    <xf numFmtId="176" fontId="54" fillId="0" borderId="9" xfId="0" applyNumberFormat="1" applyFont="1" applyFill="1" applyBorder="1" applyAlignment="1" applyProtection="1">
      <alignment horizontal="center" vertical="center" wrapText="1"/>
      <protection/>
    </xf>
    <xf numFmtId="176" fontId="55" fillId="0" borderId="9" xfId="0" applyNumberFormat="1" applyFont="1" applyFill="1" applyBorder="1" applyAlignment="1" applyProtection="1">
      <alignment horizontal="center" vertical="center" wrapText="1"/>
      <protection/>
    </xf>
    <xf numFmtId="4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8" applyFill="1">
      <alignment/>
      <protection/>
    </xf>
    <xf numFmtId="0" fontId="2" fillId="0" borderId="0" xfId="57" applyFont="1" applyFill="1">
      <alignment/>
      <protection/>
    </xf>
    <xf numFmtId="0" fontId="2" fillId="0" borderId="0" xfId="57" applyFont="1">
      <alignment/>
      <protection/>
    </xf>
    <xf numFmtId="0" fontId="4" fillId="0" borderId="0" xfId="57" applyNumberFormat="1" applyFont="1" applyFill="1" applyAlignment="1" applyProtection="1">
      <alignment horizontal="centerContinuous" vertical="center"/>
      <protection/>
    </xf>
    <xf numFmtId="0" fontId="57" fillId="0" borderId="9" xfId="0" applyNumberFormat="1" applyFont="1" applyFill="1" applyBorder="1" applyAlignment="1" applyProtection="1">
      <alignment horizontal="left" vertical="center" wrapText="1"/>
      <protection/>
    </xf>
    <xf numFmtId="0" fontId="57" fillId="0" borderId="9" xfId="0" applyNumberFormat="1" applyFont="1" applyFill="1" applyBorder="1" applyAlignment="1" applyProtection="1">
      <alignment horizontal="center" vertical="center" wrapText="1"/>
      <protection/>
    </xf>
    <xf numFmtId="4" fontId="57" fillId="0" borderId="9" xfId="0" applyNumberFormat="1" applyFont="1" applyFill="1" applyBorder="1" applyAlignment="1" applyProtection="1">
      <alignment horizontal="center" wrapText="1"/>
      <protection/>
    </xf>
    <xf numFmtId="0" fontId="0" fillId="0" borderId="0" xfId="56" applyFill="1">
      <alignment/>
      <protection/>
    </xf>
    <xf numFmtId="0" fontId="0" fillId="0" borderId="0" xfId="56">
      <alignment/>
      <protection/>
    </xf>
    <xf numFmtId="0" fontId="4" fillId="0" borderId="0" xfId="56" applyFont="1" applyFill="1" applyAlignment="1">
      <alignment horizontal="centerContinuous"/>
      <protection/>
    </xf>
    <xf numFmtId="0" fontId="0" fillId="0" borderId="0" xfId="56" applyFill="1" applyAlignment="1">
      <alignment horizontal="centerContinuous"/>
      <protection/>
    </xf>
    <xf numFmtId="0" fontId="0" fillId="0" borderId="0" xfId="56" applyAlignment="1">
      <alignment horizontal="centerContinuous"/>
      <protection/>
    </xf>
    <xf numFmtId="0" fontId="5" fillId="0" borderId="10" xfId="56" applyNumberFormat="1" applyFont="1" applyFill="1" applyBorder="1" applyAlignment="1" applyProtection="1">
      <alignment horizontal="centerContinuous" vertical="center" wrapText="1"/>
      <protection/>
    </xf>
    <xf numFmtId="0" fontId="5" fillId="0" borderId="11" xfId="56" applyNumberFormat="1" applyFont="1" applyFill="1" applyBorder="1" applyAlignment="1" applyProtection="1">
      <alignment horizontal="centerContinuous" vertical="center" wrapText="1"/>
      <protection/>
    </xf>
    <xf numFmtId="0" fontId="5" fillId="0" borderId="12" xfId="56" applyNumberFormat="1" applyFont="1" applyFill="1" applyBorder="1" applyAlignment="1" applyProtection="1">
      <alignment horizontal="centerContinuous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9" xfId="56" applyFont="1" applyFill="1" applyBorder="1" applyAlignment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6" applyAlignment="1">
      <alignment horizontal="center"/>
      <protection/>
    </xf>
    <xf numFmtId="49" fontId="6" fillId="0" borderId="14" xfId="51" applyNumberFormat="1" applyFont="1" applyFill="1" applyBorder="1" applyAlignment="1">
      <alignment horizontal="center" vertical="center"/>
      <protection/>
    </xf>
    <xf numFmtId="0" fontId="6" fillId="0" borderId="14" xfId="51" applyNumberFormat="1" applyFont="1" applyFill="1" applyBorder="1" applyAlignment="1">
      <alignment horizontal="left" vertical="center" wrapText="1"/>
      <protection/>
    </xf>
    <xf numFmtId="0" fontId="0" fillId="0" borderId="0" xfId="56" applyAlignment="1">
      <alignment horizontal="right" vertical="center"/>
      <protection/>
    </xf>
    <xf numFmtId="177" fontId="6" fillId="0" borderId="9" xfId="56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176" fontId="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4" fontId="6" fillId="0" borderId="14" xfId="51" applyNumberFormat="1" applyFont="1" applyFill="1" applyBorder="1" applyAlignment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Font="1" applyFill="1" applyBorder="1" applyAlignment="1" applyProtection="1">
      <alignment/>
      <protection/>
    </xf>
    <xf numFmtId="179" fontId="5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centerContinuous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177" fontId="5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51" applyNumberFormat="1" applyFont="1" applyFill="1" applyBorder="1" applyAlignment="1">
      <alignment horizontal="left"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49" fontId="0" fillId="0" borderId="10" xfId="51" applyNumberFormat="1" applyFont="1" applyFill="1" applyBorder="1" applyAlignment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/>
      <protection/>
    </xf>
    <xf numFmtId="176" fontId="6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5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Alignment="1" applyProtection="1">
      <alignment/>
      <protection/>
    </xf>
    <xf numFmtId="180" fontId="54" fillId="0" borderId="9" xfId="0" applyNumberFormat="1" applyFont="1" applyFill="1" applyBorder="1" applyAlignment="1" applyProtection="1">
      <alignment horizontal="center" vertical="center" wrapText="1"/>
      <protection/>
    </xf>
    <xf numFmtId="18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Continuous" vertical="center"/>
      <protection/>
    </xf>
    <xf numFmtId="0" fontId="4" fillId="0" borderId="0" xfId="59" applyFont="1" applyAlignment="1">
      <alignment horizontal="centerContinuous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0" xfId="60" applyFont="1" applyFill="1" applyAlignment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58" applyNumberFormat="1" applyFont="1" applyFill="1" applyBorder="1" applyAlignment="1" applyProtection="1">
      <alignment horizontal="center" vertical="center" wrapText="1"/>
      <protection/>
    </xf>
    <xf numFmtId="0" fontId="5" fillId="0" borderId="9" xfId="58" applyNumberFormat="1" applyFont="1" applyFill="1" applyBorder="1" applyAlignment="1" applyProtection="1">
      <alignment horizontal="center" vertical="center" wrapText="1"/>
      <protection/>
    </xf>
    <xf numFmtId="176" fontId="5" fillId="0" borderId="17" xfId="58" applyNumberFormat="1" applyFont="1" applyFill="1" applyBorder="1" applyAlignment="1" applyProtection="1">
      <alignment horizontal="center" vertical="center" wrapText="1"/>
      <protection/>
    </xf>
    <xf numFmtId="0" fontId="6" fillId="0" borderId="9" xfId="58" applyNumberFormat="1" applyFont="1" applyFill="1" applyBorder="1" applyAlignment="1" applyProtection="1">
      <alignment horizontal="center" vertical="center" wrapText="1"/>
      <protection/>
    </xf>
    <xf numFmtId="4" fontId="55" fillId="0" borderId="9" xfId="0" applyNumberFormat="1" applyFont="1" applyFill="1" applyBorder="1" applyAlignment="1" applyProtection="1">
      <alignment horizont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left" vertical="center" wrapText="1"/>
    </xf>
    <xf numFmtId="49" fontId="6" fillId="0" borderId="10" xfId="60" applyNumberFormat="1" applyFont="1" applyFill="1" applyBorder="1" applyAlignment="1" applyProtection="1">
      <alignment horizontal="left" vertical="center" wrapText="1"/>
      <protection/>
    </xf>
    <xf numFmtId="0" fontId="45" fillId="0" borderId="0" xfId="55" applyFont="1" applyBorder="1" applyAlignment="1">
      <alignment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79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79" fontId="5" fillId="0" borderId="16" xfId="0" applyNumberFormat="1" applyFont="1" applyFill="1" applyBorder="1" applyAlignment="1" applyProtection="1">
      <alignment horizontal="right" vertical="center" wrapText="1"/>
      <protection/>
    </xf>
    <xf numFmtId="179" fontId="12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79" fontId="5" fillId="0" borderId="9" xfId="0" applyNumberFormat="1" applyFont="1" applyFill="1" applyBorder="1" applyAlignment="1" applyProtection="1">
      <alignment horizontal="center" vertical="center" wrapText="1"/>
      <protection/>
    </xf>
    <xf numFmtId="179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56" applyNumberFormat="1" applyFont="1" applyFill="1" applyBorder="1" applyAlignment="1" applyProtection="1">
      <alignment horizontal="center" vertical="center" wrapText="1"/>
      <protection/>
    </xf>
    <xf numFmtId="0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7" xfId="56" applyNumberFormat="1" applyFont="1" applyFill="1" applyBorder="1" applyAlignment="1" applyProtection="1">
      <alignment horizontal="center" vertical="center" wrapText="1"/>
      <protection/>
    </xf>
    <xf numFmtId="0" fontId="5" fillId="0" borderId="13" xfId="56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5" fillId="0" borderId="13" xfId="57" applyFont="1" applyFill="1" applyBorder="1" applyAlignment="1">
      <alignment horizontal="center" vertical="center" wrapText="1"/>
      <protection/>
    </xf>
    <xf numFmtId="0" fontId="5" fillId="0" borderId="17" xfId="57" applyFont="1" applyFill="1" applyBorder="1" applyAlignment="1">
      <alignment horizontal="center" vertical="center" wrapText="1"/>
      <protection/>
    </xf>
    <xf numFmtId="0" fontId="5" fillId="0" borderId="9" xfId="57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NumberFormat="1" applyFont="1" applyFill="1" applyAlignment="1" applyProtection="1">
      <alignment horizontal="center" vertical="center"/>
      <protection/>
    </xf>
    <xf numFmtId="0" fontId="14" fillId="0" borderId="0" xfId="58" applyNumberFormat="1" applyFont="1" applyFill="1" applyAlignment="1" applyProtection="1">
      <alignment horizontal="center" vertical="center"/>
      <protection/>
    </xf>
    <xf numFmtId="0" fontId="5" fillId="0" borderId="13" xfId="58" applyNumberFormat="1" applyFont="1" applyFill="1" applyBorder="1" applyAlignment="1" applyProtection="1">
      <alignment horizontal="center" vertical="center" wrapText="1"/>
      <protection/>
    </xf>
    <xf numFmtId="0" fontId="5" fillId="0" borderId="17" xfId="58" applyNumberFormat="1" applyFont="1" applyFill="1" applyBorder="1" applyAlignment="1" applyProtection="1">
      <alignment horizontal="center" vertical="center" wrapText="1"/>
      <protection/>
    </xf>
    <xf numFmtId="0" fontId="5" fillId="0" borderId="9" xfId="58" applyNumberFormat="1" applyFont="1" applyFill="1" applyBorder="1" applyAlignment="1" applyProtection="1">
      <alignment horizontal="center" vertical="center" wrapText="1"/>
      <protection/>
    </xf>
    <xf numFmtId="0" fontId="5" fillId="0" borderId="15" xfId="59" applyNumberFormat="1" applyFont="1" applyFill="1" applyBorder="1" applyAlignment="1" applyProtection="1">
      <alignment horizontal="center" vertical="center" wrapText="1"/>
      <protection/>
    </xf>
    <xf numFmtId="0" fontId="5" fillId="0" borderId="21" xfId="59" applyNumberFormat="1" applyFont="1" applyFill="1" applyBorder="1" applyAlignment="1" applyProtection="1">
      <alignment horizontal="center" vertical="center" wrapText="1"/>
      <protection/>
    </xf>
    <xf numFmtId="0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23" xfId="59" applyNumberFormat="1" applyFont="1" applyFill="1" applyBorder="1" applyAlignment="1" applyProtection="1">
      <alignment horizontal="center" vertical="center" wrapText="1"/>
      <protection/>
    </xf>
    <xf numFmtId="0" fontId="5" fillId="0" borderId="9" xfId="59" applyNumberFormat="1" applyFont="1" applyFill="1" applyBorder="1" applyAlignment="1" applyProtection="1">
      <alignment horizontal="center" vertical="center" wrapText="1"/>
      <protection/>
    </xf>
    <xf numFmtId="0" fontId="5" fillId="0" borderId="24" xfId="59" applyNumberFormat="1" applyFont="1" applyFill="1" applyBorder="1" applyAlignment="1" applyProtection="1">
      <alignment horizontal="center" vertical="center" wrapText="1"/>
      <protection/>
    </xf>
    <xf numFmtId="0" fontId="5" fillId="0" borderId="25" xfId="59" applyNumberFormat="1" applyFont="1" applyFill="1" applyBorder="1" applyAlignment="1" applyProtection="1">
      <alignment horizontal="center" vertical="center" wrapText="1"/>
      <protection/>
    </xf>
    <xf numFmtId="0" fontId="5" fillId="0" borderId="26" xfId="59" applyFont="1" applyFill="1" applyBorder="1" applyAlignment="1">
      <alignment horizontal="center" vertical="center" wrapText="1"/>
      <protection/>
    </xf>
    <xf numFmtId="0" fontId="5" fillId="0" borderId="27" xfId="59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4" fillId="0" borderId="0" xfId="57" applyNumberFormat="1" applyFont="1" applyFill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60" applyNumberFormat="1" applyFont="1" applyFill="1" applyBorder="1" applyAlignment="1" applyProtection="1">
      <alignment horizontal="center" vertical="center" wrapText="1"/>
      <protection/>
    </xf>
    <xf numFmtId="0" fontId="5" fillId="0" borderId="17" xfId="60" applyNumberFormat="1" applyFont="1" applyFill="1" applyBorder="1" applyAlignment="1" applyProtection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center" vertical="center" wrapText="1"/>
      <protection/>
    </xf>
    <xf numFmtId="0" fontId="5" fillId="0" borderId="13" xfId="60" applyNumberFormat="1" applyFont="1" applyFill="1" applyBorder="1" applyAlignment="1" applyProtection="1">
      <alignment vertical="center" wrapText="1"/>
      <protection/>
    </xf>
    <xf numFmtId="0" fontId="5" fillId="0" borderId="17" xfId="60" applyNumberFormat="1" applyFont="1" applyFill="1" applyBorder="1" applyAlignment="1" applyProtection="1">
      <alignment vertical="center" wrapText="1"/>
      <protection/>
    </xf>
    <xf numFmtId="0" fontId="4" fillId="0" borderId="0" xfId="61" applyFont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45" fillId="0" borderId="0" xfId="55" applyFont="1" applyBorder="1" applyAlignment="1">
      <alignment horizontal="left" vertical="center" wrapText="1"/>
      <protection/>
    </xf>
    <xf numFmtId="0" fontId="47" fillId="0" borderId="0" xfId="55" applyFont="1" applyBorder="1" applyAlignment="1">
      <alignment horizontal="center" vertical="center" wrapText="1"/>
      <protection/>
    </xf>
    <xf numFmtId="0" fontId="46" fillId="0" borderId="0" xfId="55" applyFont="1" applyBorder="1" applyAlignment="1">
      <alignment vertical="center" wrapText="1"/>
      <protection/>
    </xf>
    <xf numFmtId="0" fontId="46" fillId="0" borderId="0" xfId="55" applyFont="1" applyBorder="1" applyAlignment="1">
      <alignment horizontal="right" vertical="center" wrapText="1"/>
      <protection/>
    </xf>
    <xf numFmtId="0" fontId="46" fillId="0" borderId="29" xfId="55" applyFont="1" applyBorder="1" applyAlignment="1">
      <alignment horizontal="center" vertical="center" wrapText="1"/>
      <protection/>
    </xf>
    <xf numFmtId="0" fontId="46" fillId="0" borderId="29" xfId="55" applyFont="1" applyBorder="1" applyAlignment="1">
      <alignment horizontal="center" vertical="center" wrapText="1"/>
      <protection/>
    </xf>
    <xf numFmtId="0" fontId="45" fillId="0" borderId="29" xfId="55" applyFont="1" applyBorder="1" applyAlignment="1">
      <alignment vertical="center" wrapText="1"/>
      <protection/>
    </xf>
    <xf numFmtId="4" fontId="45" fillId="0" borderId="29" xfId="55" applyNumberFormat="1" applyFont="1" applyBorder="1" applyAlignment="1">
      <alignment vertical="center" wrapText="1"/>
      <protection/>
    </xf>
    <xf numFmtId="0" fontId="46" fillId="0" borderId="29" xfId="55" applyFont="1" applyBorder="1" applyAlignment="1">
      <alignment vertical="center" wrapText="1"/>
      <protection/>
    </xf>
    <xf numFmtId="0" fontId="45" fillId="0" borderId="29" xfId="55" applyFont="1" applyBorder="1" applyAlignment="1">
      <alignment vertical="center" wrapText="1"/>
      <protection/>
    </xf>
    <xf numFmtId="0" fontId="46" fillId="0" borderId="29" xfId="55" applyFont="1" applyBorder="1" applyAlignment="1">
      <alignment vertical="center" wrapText="1"/>
      <protection/>
    </xf>
    <xf numFmtId="0" fontId="45" fillId="0" borderId="30" xfId="55" applyFont="1" applyBorder="1" applyAlignment="1">
      <alignment horizontal="center" vertical="center" wrapText="1"/>
      <protection/>
    </xf>
    <xf numFmtId="4" fontId="45" fillId="0" borderId="30" xfId="55" applyNumberFormat="1" applyFont="1" applyBorder="1" applyAlignment="1">
      <alignment horizontal="center" vertical="center" wrapText="1"/>
      <protection/>
    </xf>
    <xf numFmtId="0" fontId="45" fillId="0" borderId="31" xfId="55" applyFont="1" applyBorder="1" applyAlignment="1">
      <alignment horizontal="center" vertical="center" wrapText="1"/>
      <protection/>
    </xf>
    <xf numFmtId="4" fontId="45" fillId="0" borderId="31" xfId="55" applyNumberFormat="1" applyFont="1" applyBorder="1" applyAlignment="1">
      <alignment horizontal="center" vertical="center" wrapText="1"/>
      <protection/>
    </xf>
    <xf numFmtId="0" fontId="45" fillId="0" borderId="32" xfId="55" applyFont="1" applyBorder="1" applyAlignment="1">
      <alignment horizontal="center" vertical="center" wrapText="1"/>
      <protection/>
    </xf>
    <xf numFmtId="4" fontId="45" fillId="0" borderId="32" xfId="55" applyNumberFormat="1" applyFont="1" applyBorder="1" applyAlignment="1">
      <alignment horizontal="center" vertical="center" wrapText="1"/>
      <protection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B5786A4FA5D0AEEE0535CD3690AC4C4" xfId="40"/>
    <cellStyle name="差_5B5786A4FA5D0AEEE0535CD3690AC4C4_636D6D1C51253000E0535BD3690AE2E0" xfId="41"/>
    <cellStyle name="差_5B5786A4FA5D0AEEE0535CD3690AC4C4_63830AABC20923D9E0535BD3690A5255" xfId="42"/>
    <cellStyle name="差_5B5786A4FA610AEEE0535CD3690AC4C4" xfId="43"/>
    <cellStyle name="差_5B5786A4FA610AEEE0535CD3690AC4C4_636D6D1C51253000E0535BD3690AE2E0" xfId="44"/>
    <cellStyle name="差_5B5786A4FA610AEEE0535CD3690AC4C4_63830AABC20923D9E0535BD3690A5255" xfId="45"/>
    <cellStyle name="差_5B5786A4FA620AEEE0535CD3690AC4C4" xfId="46"/>
    <cellStyle name="差_5B5786A4FA620AEEE0535CD3690AC4C4_636D6D1C51253000E0535BD3690AE2E0" xfId="47"/>
    <cellStyle name="差_5B5786A4FA620AEEE0535CD3690AC4C4_63830AABC20923D9E0535BD3690A5255" xfId="48"/>
    <cellStyle name="差_5BFABA8BBFA34F76E0535BD3690A3B73" xfId="49"/>
    <cellStyle name="差_5C0BE3C0AC2762CFE0535BD3690A953B" xfId="50"/>
    <cellStyle name="常规 2" xfId="51"/>
    <cellStyle name="常规 3" xfId="52"/>
    <cellStyle name="常规 4" xfId="53"/>
    <cellStyle name="常规 5" xfId="54"/>
    <cellStyle name="常规 6" xfId="55"/>
    <cellStyle name="常规_636D6D1C50A63000E0535BD3690AE2E0" xfId="56"/>
    <cellStyle name="常规_636D6D1C50AD3000E0535BD3690AE2E0" xfId="57"/>
    <cellStyle name="常规_636D6D1C50AE3000E0535BD3690AE2E0" xfId="58"/>
    <cellStyle name="常规_636D6D1C50AF3000E0535BD3690AE2E0" xfId="59"/>
    <cellStyle name="常规_63827F9BD4DE0B19E0535BD3690A0FAA" xfId="60"/>
    <cellStyle name="常规_63830AABC1DC23D9E0535BD3690A5255" xfId="61"/>
    <cellStyle name="Hyperlink" xfId="62"/>
    <cellStyle name="好" xfId="63"/>
    <cellStyle name="好_5B5786A4FA5D0AEEE0535CD3690AC4C4" xfId="64"/>
    <cellStyle name="好_5B5786A4FA5D0AEEE0535CD3690AC4C4_636D6D1C51253000E0535BD3690AE2E0" xfId="65"/>
    <cellStyle name="好_5B5786A4FA5D0AEEE0535CD3690AC4C4_63830AABC20923D9E0535BD3690A5255" xfId="66"/>
    <cellStyle name="好_5B5786A4FA610AEEE0535CD3690AC4C4" xfId="67"/>
    <cellStyle name="好_5B5786A4FA610AEEE0535CD3690AC4C4_636D6D1C51253000E0535BD3690AE2E0" xfId="68"/>
    <cellStyle name="好_5B5786A4FA610AEEE0535CD3690AC4C4_63830AABC20923D9E0535BD3690A5255" xfId="69"/>
    <cellStyle name="好_5B5786A4FA620AEEE0535CD3690AC4C4" xfId="70"/>
    <cellStyle name="好_5B5786A4FA620AEEE0535CD3690AC4C4_636D6D1C51253000E0535BD3690AE2E0" xfId="71"/>
    <cellStyle name="好_5B5786A4FA620AEEE0535CD3690AC4C4_63830AABC20923D9E0535BD3690A5255" xfId="72"/>
    <cellStyle name="好_5BFABA8BBFA34F76E0535BD3690A3B73" xfId="73"/>
    <cellStyle name="好_5C0BE3C0AC2762CFE0535BD3690A953B" xfId="74"/>
    <cellStyle name="汇总" xfId="75"/>
    <cellStyle name="Currency" xfId="76"/>
    <cellStyle name="Currency [0]" xfId="77"/>
    <cellStyle name="计算" xfId="78"/>
    <cellStyle name="检查单元格" xfId="79"/>
    <cellStyle name="解释性文本" xfId="80"/>
    <cellStyle name="警告文本" xfId="81"/>
    <cellStyle name="链接单元格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输出" xfId="92"/>
    <cellStyle name="输入" xfId="93"/>
    <cellStyle name="Followed Hyperlink" xfId="94"/>
    <cellStyle name="注释" xfId="95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workbookViewId="0" topLeftCell="A1">
      <selection activeCell="J13" sqref="J13"/>
    </sheetView>
  </sheetViews>
  <sheetFormatPr defaultColWidth="9.16015625" defaultRowHeight="25.5" customHeight="1"/>
  <cols>
    <col min="1" max="1" width="46.5" style="3" customWidth="1"/>
    <col min="2" max="2" width="31.83203125" style="3" customWidth="1"/>
    <col min="3" max="3" width="41.5" style="3" customWidth="1"/>
    <col min="4" max="4" width="31" style="193" customWidth="1"/>
    <col min="5" max="5" width="30.66015625" style="194" customWidth="1"/>
    <col min="6" max="6" width="29.16015625" style="193" customWidth="1"/>
    <col min="7" max="16384" width="9.16015625" style="3" customWidth="1"/>
  </cols>
  <sheetData>
    <row r="1" ht="18" customHeight="1">
      <c r="A1" s="195" t="s">
        <v>0</v>
      </c>
    </row>
    <row r="2" spans="1:6" ht="22.5" customHeight="1">
      <c r="A2" s="228" t="s">
        <v>259</v>
      </c>
      <c r="B2" s="228"/>
      <c r="C2" s="228"/>
      <c r="D2" s="228"/>
      <c r="E2" s="228"/>
      <c r="F2" s="228"/>
    </row>
    <row r="3" ht="18" customHeight="1">
      <c r="F3" s="196" t="s">
        <v>1</v>
      </c>
    </row>
    <row r="4" spans="1:6" ht="27.75" customHeight="1">
      <c r="A4" s="197" t="s">
        <v>2</v>
      </c>
      <c r="B4" s="197" t="s">
        <v>3</v>
      </c>
      <c r="C4" s="197" t="s">
        <v>4</v>
      </c>
      <c r="D4" s="197" t="s">
        <v>3</v>
      </c>
      <c r="E4" s="197" t="s">
        <v>5</v>
      </c>
      <c r="F4" s="197" t="s">
        <v>3</v>
      </c>
    </row>
    <row r="5" spans="1:6" ht="22.5" customHeight="1">
      <c r="A5" s="198" t="s">
        <v>6</v>
      </c>
      <c r="B5" s="199">
        <f>SUM(B6:B8)</f>
        <v>424.42</v>
      </c>
      <c r="C5" s="200" t="s">
        <v>7</v>
      </c>
      <c r="D5" s="201">
        <f>SUM(D6:D8)</f>
        <v>302.4</v>
      </c>
      <c r="E5" s="200" t="s">
        <v>8</v>
      </c>
      <c r="F5" s="175">
        <v>79</v>
      </c>
    </row>
    <row r="6" spans="1:8" ht="22.5" customHeight="1">
      <c r="A6" s="198" t="s">
        <v>9</v>
      </c>
      <c r="B6" s="199">
        <v>424.42</v>
      </c>
      <c r="C6" s="200" t="s">
        <v>10</v>
      </c>
      <c r="D6" s="201">
        <v>260.9</v>
      </c>
      <c r="E6" s="200" t="s">
        <v>11</v>
      </c>
      <c r="F6" s="175">
        <v>0</v>
      </c>
      <c r="H6" s="202"/>
    </row>
    <row r="7" spans="1:8" ht="25.5" customHeight="1">
      <c r="A7" s="198" t="s">
        <v>12</v>
      </c>
      <c r="B7" s="199">
        <v>0</v>
      </c>
      <c r="C7" s="200" t="s">
        <v>13</v>
      </c>
      <c r="D7" s="201">
        <v>32.78</v>
      </c>
      <c r="E7" s="200" t="s">
        <v>14</v>
      </c>
      <c r="F7" s="175">
        <v>0</v>
      </c>
      <c r="H7" s="202"/>
    </row>
    <row r="8" spans="1:6" ht="22.5" customHeight="1">
      <c r="A8" s="198" t="s">
        <v>15</v>
      </c>
      <c r="B8" s="199">
        <v>0</v>
      </c>
      <c r="C8" s="200" t="s">
        <v>16</v>
      </c>
      <c r="D8" s="201">
        <v>8.72</v>
      </c>
      <c r="E8" s="200" t="s">
        <v>17</v>
      </c>
      <c r="F8" s="175">
        <v>0</v>
      </c>
    </row>
    <row r="9" spans="1:6" ht="22.5" customHeight="1">
      <c r="A9" s="198" t="s">
        <v>18</v>
      </c>
      <c r="B9" s="199">
        <v>0</v>
      </c>
      <c r="C9" s="200" t="s">
        <v>19</v>
      </c>
      <c r="D9" s="201">
        <f>SUM(D10:D18)</f>
        <v>122</v>
      </c>
      <c r="E9" s="200" t="s">
        <v>20</v>
      </c>
      <c r="F9" s="175">
        <v>0</v>
      </c>
    </row>
    <row r="10" spans="1:6" ht="22.5" customHeight="1">
      <c r="A10" s="198" t="s">
        <v>21</v>
      </c>
      <c r="B10" s="199">
        <v>0</v>
      </c>
      <c r="C10" s="200" t="s">
        <v>13</v>
      </c>
      <c r="D10" s="201">
        <v>122</v>
      </c>
      <c r="E10" s="200" t="s">
        <v>22</v>
      </c>
      <c r="F10" s="175">
        <v>0</v>
      </c>
    </row>
    <row r="11" spans="1:7" ht="22.5" customHeight="1">
      <c r="A11" s="198" t="s">
        <v>23</v>
      </c>
      <c r="B11" s="199">
        <v>0</v>
      </c>
      <c r="C11" s="200" t="s">
        <v>24</v>
      </c>
      <c r="D11" s="201">
        <v>0</v>
      </c>
      <c r="E11" s="200" t="s">
        <v>25</v>
      </c>
      <c r="F11" s="175">
        <v>36.84</v>
      </c>
      <c r="G11" s="203"/>
    </row>
    <row r="12" spans="1:6" ht="22.5" customHeight="1">
      <c r="A12" s="198" t="s">
        <v>26</v>
      </c>
      <c r="B12" s="199">
        <v>0</v>
      </c>
      <c r="C12" s="200" t="s">
        <v>27</v>
      </c>
      <c r="D12" s="201">
        <v>0</v>
      </c>
      <c r="E12" s="200" t="s">
        <v>28</v>
      </c>
      <c r="F12" s="175">
        <v>12.59</v>
      </c>
    </row>
    <row r="13" spans="1:6" ht="22.5" customHeight="1">
      <c r="A13" s="198" t="s">
        <v>29</v>
      </c>
      <c r="B13" s="199">
        <v>0</v>
      </c>
      <c r="C13" s="200" t="s">
        <v>30</v>
      </c>
      <c r="D13" s="201">
        <v>0</v>
      </c>
      <c r="E13" s="200" t="s">
        <v>31</v>
      </c>
      <c r="F13" s="175">
        <v>0</v>
      </c>
    </row>
    <row r="14" spans="1:6" ht="22.5" customHeight="1">
      <c r="A14" s="198" t="s">
        <v>32</v>
      </c>
      <c r="B14" s="199">
        <v>0</v>
      </c>
      <c r="C14" s="200" t="s">
        <v>16</v>
      </c>
      <c r="D14" s="201">
        <v>0</v>
      </c>
      <c r="E14" s="200" t="s">
        <v>33</v>
      </c>
      <c r="F14" s="175">
        <v>273.33</v>
      </c>
    </row>
    <row r="15" spans="1:6" ht="22.5" customHeight="1">
      <c r="A15" s="198" t="s">
        <v>34</v>
      </c>
      <c r="B15" s="199">
        <v>0</v>
      </c>
      <c r="C15" s="200" t="s">
        <v>35</v>
      </c>
      <c r="D15" s="201">
        <v>0</v>
      </c>
      <c r="E15" s="200" t="s">
        <v>36</v>
      </c>
      <c r="F15" s="175">
        <v>0</v>
      </c>
    </row>
    <row r="16" spans="1:6" ht="22.5" customHeight="1">
      <c r="A16" s="198" t="s">
        <v>37</v>
      </c>
      <c r="B16" s="199">
        <v>0</v>
      </c>
      <c r="C16" s="200" t="s">
        <v>38</v>
      </c>
      <c r="D16" s="201">
        <v>0</v>
      </c>
      <c r="E16" s="200" t="s">
        <v>39</v>
      </c>
      <c r="F16" s="175">
        <v>0</v>
      </c>
    </row>
    <row r="17" spans="1:6" ht="22.5" customHeight="1">
      <c r="A17" s="204" t="s">
        <v>40</v>
      </c>
      <c r="B17" s="199">
        <v>0</v>
      </c>
      <c r="C17" s="200" t="s">
        <v>41</v>
      </c>
      <c r="D17" s="201">
        <v>0</v>
      </c>
      <c r="E17" s="200" t="s">
        <v>42</v>
      </c>
      <c r="F17" s="175">
        <v>0</v>
      </c>
    </row>
    <row r="18" spans="1:6" ht="22.5" customHeight="1">
      <c r="A18" s="204"/>
      <c r="B18" s="175"/>
      <c r="C18" s="200" t="s">
        <v>43</v>
      </c>
      <c r="D18" s="201">
        <v>0</v>
      </c>
      <c r="E18" s="200" t="s">
        <v>44</v>
      </c>
      <c r="F18" s="175">
        <v>0</v>
      </c>
    </row>
    <row r="19" spans="1:6" ht="22.5" customHeight="1">
      <c r="A19" s="200"/>
      <c r="B19" s="175"/>
      <c r="C19" s="200"/>
      <c r="D19" s="175"/>
      <c r="E19" s="200" t="s">
        <v>45</v>
      </c>
      <c r="F19" s="175">
        <v>0</v>
      </c>
    </row>
    <row r="20" spans="1:6" ht="22.5" customHeight="1">
      <c r="A20" s="200"/>
      <c r="B20" s="175"/>
      <c r="C20" s="200"/>
      <c r="D20" s="175"/>
      <c r="E20" s="200" t="s">
        <v>46</v>
      </c>
      <c r="F20" s="175">
        <v>0</v>
      </c>
    </row>
    <row r="21" spans="1:6" ht="22.5" customHeight="1">
      <c r="A21" s="200"/>
      <c r="B21" s="175"/>
      <c r="C21" s="200"/>
      <c r="D21" s="175"/>
      <c r="E21" s="200" t="s">
        <v>47</v>
      </c>
      <c r="F21" s="175">
        <v>0</v>
      </c>
    </row>
    <row r="22" spans="1:9" ht="22.5" customHeight="1">
      <c r="A22" s="200"/>
      <c r="B22" s="175"/>
      <c r="C22" s="200" t="s">
        <v>48</v>
      </c>
      <c r="D22" s="175"/>
      <c r="E22" s="200" t="s">
        <v>49</v>
      </c>
      <c r="F22" s="175">
        <v>22.66</v>
      </c>
      <c r="I22" s="3">
        <v>0</v>
      </c>
    </row>
    <row r="23" spans="1:6" ht="22.5" customHeight="1">
      <c r="A23" s="174"/>
      <c r="B23" s="175"/>
      <c r="C23" s="205"/>
      <c r="D23" s="175"/>
      <c r="E23" s="200" t="s">
        <v>50</v>
      </c>
      <c r="F23" s="201">
        <v>0</v>
      </c>
    </row>
    <row r="24" spans="1:6" ht="22.5" customHeight="1">
      <c r="A24" s="200"/>
      <c r="B24" s="175"/>
      <c r="C24" s="200" t="s">
        <v>48</v>
      </c>
      <c r="D24" s="175"/>
      <c r="E24" s="200" t="s">
        <v>51</v>
      </c>
      <c r="F24" s="201">
        <v>0</v>
      </c>
    </row>
    <row r="25" spans="1:6" ht="25.5" customHeight="1">
      <c r="A25" s="200"/>
      <c r="B25" s="175"/>
      <c r="C25" s="200" t="s">
        <v>48</v>
      </c>
      <c r="D25" s="175"/>
      <c r="E25" s="200" t="s">
        <v>52</v>
      </c>
      <c r="F25" s="201">
        <v>0</v>
      </c>
    </row>
    <row r="26" spans="1:6" ht="21" customHeight="1">
      <c r="A26" s="200"/>
      <c r="B26" s="175"/>
      <c r="C26" s="200" t="s">
        <v>48</v>
      </c>
      <c r="D26" s="175"/>
      <c r="E26" s="200" t="s">
        <v>53</v>
      </c>
      <c r="F26" s="201">
        <v>0</v>
      </c>
    </row>
    <row r="27" spans="1:6" ht="22.5" customHeight="1">
      <c r="A27" s="200"/>
      <c r="B27" s="175"/>
      <c r="C27" s="200" t="s">
        <v>48</v>
      </c>
      <c r="D27" s="175"/>
      <c r="E27" s="200" t="s">
        <v>54</v>
      </c>
      <c r="F27" s="201">
        <v>0</v>
      </c>
    </row>
    <row r="28" spans="1:8" ht="22.5" customHeight="1">
      <c r="A28" s="200"/>
      <c r="B28" s="175"/>
      <c r="C28" s="200" t="s">
        <v>48</v>
      </c>
      <c r="D28" s="175"/>
      <c r="E28" s="200" t="s">
        <v>55</v>
      </c>
      <c r="F28" s="201">
        <v>0</v>
      </c>
      <c r="H28" s="206"/>
    </row>
    <row r="29" spans="1:6" ht="22.5" customHeight="1">
      <c r="A29" s="200"/>
      <c r="B29" s="175"/>
      <c r="C29" s="200" t="s">
        <v>48</v>
      </c>
      <c r="D29" s="175"/>
      <c r="E29" s="200" t="s">
        <v>56</v>
      </c>
      <c r="F29" s="201">
        <v>0</v>
      </c>
    </row>
    <row r="30" spans="1:6" ht="22.5" customHeight="1">
      <c r="A30" s="200"/>
      <c r="B30" s="175"/>
      <c r="C30" s="200" t="s">
        <v>48</v>
      </c>
      <c r="D30" s="175"/>
      <c r="E30" s="200" t="s">
        <v>57</v>
      </c>
      <c r="F30" s="201">
        <v>0</v>
      </c>
    </row>
    <row r="31" spans="1:6" ht="24" customHeight="1">
      <c r="A31" s="200"/>
      <c r="B31" s="175"/>
      <c r="C31" s="200" t="s">
        <v>48</v>
      </c>
      <c r="D31" s="175"/>
      <c r="E31" s="200" t="s">
        <v>58</v>
      </c>
      <c r="F31" s="201">
        <v>0</v>
      </c>
    </row>
    <row r="32" spans="1:6" ht="24" customHeight="1">
      <c r="A32" s="200" t="s">
        <v>48</v>
      </c>
      <c r="B32" s="175"/>
      <c r="C32" s="200" t="s">
        <v>48</v>
      </c>
      <c r="D32" s="175"/>
      <c r="E32" s="200" t="s">
        <v>48</v>
      </c>
      <c r="F32" s="207"/>
    </row>
    <row r="33" spans="1:6" ht="24" customHeight="1">
      <c r="A33" s="174" t="s">
        <v>59</v>
      </c>
      <c r="B33" s="175">
        <f>SUM(B5+B14+B15+B16+B17)</f>
        <v>424.42</v>
      </c>
      <c r="C33" s="174" t="s">
        <v>60</v>
      </c>
      <c r="D33" s="175">
        <f>D5+D9</f>
        <v>424.4</v>
      </c>
      <c r="E33" s="205" t="s">
        <v>60</v>
      </c>
      <c r="F33" s="175">
        <f>SUM(F5:F31)</f>
        <v>424.42</v>
      </c>
    </row>
    <row r="34" ht="12.75" customHeight="1">
      <c r="B34" s="193"/>
    </row>
    <row r="35" ht="12.75" customHeight="1">
      <c r="B35" s="193"/>
    </row>
    <row r="36" ht="12.75" customHeight="1">
      <c r="B36" s="193"/>
    </row>
    <row r="37" ht="12.75" customHeight="1">
      <c r="B37" s="193"/>
    </row>
    <row r="38" ht="12.75" customHeight="1">
      <c r="B38" s="193"/>
    </row>
    <row r="39" ht="12.75" customHeight="1">
      <c r="B39" s="208"/>
    </row>
    <row r="40" ht="25.5" customHeight="1">
      <c r="B40" s="193"/>
    </row>
    <row r="41" ht="25.5" customHeight="1">
      <c r="B41" s="193"/>
    </row>
    <row r="42" ht="25.5" customHeight="1">
      <c r="B42" s="193"/>
    </row>
    <row r="43" ht="25.5" customHeight="1">
      <c r="B43" s="193"/>
    </row>
  </sheetData>
  <sheetProtection formatCells="0" formatColumns="0" formatRows="0"/>
  <mergeCells count="1">
    <mergeCell ref="A2:F2"/>
  </mergeCells>
  <printOptions horizontalCentered="1"/>
  <pageMargins left="0.1968503937007874" right="0.1968503937007874" top="0.5905511811023623" bottom="0.9842519685039371" header="0.5118110236220472" footer="0.5118110236220472"/>
  <pageSetup horizontalDpi="300" verticalDpi="3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6"/>
  <sheetViews>
    <sheetView showGridLines="0" showZeros="0" workbookViewId="0" topLeftCell="A1">
      <selection activeCell="G12" sqref="G12"/>
    </sheetView>
  </sheetViews>
  <sheetFormatPr defaultColWidth="9.16015625" defaultRowHeight="23.25" customHeight="1"/>
  <cols>
    <col min="1" max="1" width="10" style="85" customWidth="1"/>
    <col min="2" max="3" width="9.33203125" style="85" customWidth="1"/>
    <col min="4" max="4" width="30.33203125" style="85" customWidth="1"/>
    <col min="5" max="5" width="24.66015625" style="85" customWidth="1"/>
    <col min="6" max="7" width="31.83203125" style="85" customWidth="1"/>
    <col min="8" max="8" width="27.33203125" style="85" customWidth="1"/>
    <col min="9" max="16384" width="9.16015625" style="85" customWidth="1"/>
  </cols>
  <sheetData>
    <row r="1" spans="1:256" s="3" customFormat="1" ht="23.25" customHeight="1">
      <c r="A1" s="5" t="s">
        <v>239</v>
      </c>
      <c r="B1" s="86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s="3" customFormat="1" ht="30" customHeight="1">
      <c r="A2" s="276" t="s">
        <v>275</v>
      </c>
      <c r="B2" s="277"/>
      <c r="C2" s="277"/>
      <c r="D2" s="277"/>
      <c r="E2" s="277"/>
      <c r="F2" s="277"/>
      <c r="G2" s="277"/>
      <c r="H2" s="277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spans="1:256" s="3" customFormat="1" ht="21.75" customHeight="1">
      <c r="A3" s="85"/>
      <c r="B3" s="85"/>
      <c r="C3" s="85"/>
      <c r="D3" s="85"/>
      <c r="E3" s="85"/>
      <c r="F3" s="85"/>
      <c r="G3" s="85"/>
      <c r="H3" s="88" t="s">
        <v>1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s="3" customFormat="1" ht="23.25" customHeight="1">
      <c r="A4" s="233" t="s">
        <v>129</v>
      </c>
      <c r="B4" s="233"/>
      <c r="C4" s="233"/>
      <c r="D4" s="233" t="s">
        <v>75</v>
      </c>
      <c r="E4" s="233" t="s">
        <v>63</v>
      </c>
      <c r="F4" s="233" t="s">
        <v>120</v>
      </c>
      <c r="G4" s="278" t="s">
        <v>121</v>
      </c>
      <c r="H4" s="233" t="s">
        <v>122</v>
      </c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s="3" customFormat="1" ht="23.25" customHeight="1">
      <c r="A5" s="12" t="s">
        <v>76</v>
      </c>
      <c r="B5" s="12" t="s">
        <v>77</v>
      </c>
      <c r="C5" s="12" t="s">
        <v>78</v>
      </c>
      <c r="D5" s="234"/>
      <c r="E5" s="234"/>
      <c r="F5" s="234"/>
      <c r="G5" s="240"/>
      <c r="H5" s="234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s="3" customFormat="1" ht="25.5" customHeight="1">
      <c r="A6" s="90"/>
      <c r="B6" s="90"/>
      <c r="C6" s="91"/>
      <c r="D6" s="90" t="s">
        <v>70</v>
      </c>
      <c r="E6" s="92">
        <f>E7+E16+E20+E24+E10</f>
        <v>424.4200000000001</v>
      </c>
      <c r="F6" s="93">
        <f>F7+F10+F16+F20+F24</f>
        <v>302.42</v>
      </c>
      <c r="G6" s="93">
        <f>G7+G20</f>
        <v>122</v>
      </c>
      <c r="H6" s="94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9" s="3" customFormat="1" ht="25.5" customHeight="1">
      <c r="A7" s="176" t="s">
        <v>79</v>
      </c>
      <c r="B7" s="176"/>
      <c r="C7" s="176"/>
      <c r="D7" s="177" t="s">
        <v>8</v>
      </c>
      <c r="E7" s="160">
        <v>79</v>
      </c>
      <c r="F7" s="95"/>
      <c r="G7" s="160">
        <v>79</v>
      </c>
      <c r="H7" s="95">
        <f>SUM(H8)</f>
        <v>0</v>
      </c>
      <c r="I7" s="85"/>
    </row>
    <row r="8" spans="1:8" s="3" customFormat="1" ht="25.5" customHeight="1">
      <c r="A8" s="176"/>
      <c r="B8" s="176" t="s">
        <v>80</v>
      </c>
      <c r="C8" s="176"/>
      <c r="D8" s="177" t="s">
        <v>81</v>
      </c>
      <c r="E8" s="160">
        <v>79</v>
      </c>
      <c r="F8" s="95"/>
      <c r="G8" s="160">
        <v>79</v>
      </c>
      <c r="H8" s="95">
        <f>SUM(H9)</f>
        <v>0</v>
      </c>
    </row>
    <row r="9" spans="1:8" s="3" customFormat="1" ht="25.5" customHeight="1">
      <c r="A9" s="176" t="s">
        <v>82</v>
      </c>
      <c r="B9" s="176" t="s">
        <v>83</v>
      </c>
      <c r="C9" s="176" t="s">
        <v>84</v>
      </c>
      <c r="D9" s="177" t="s">
        <v>85</v>
      </c>
      <c r="E9" s="160">
        <v>79</v>
      </c>
      <c r="F9" s="87"/>
      <c r="G9" s="160">
        <v>79</v>
      </c>
      <c r="H9" s="18"/>
    </row>
    <row r="10" spans="1:8" s="3" customFormat="1" ht="25.5" customHeight="1">
      <c r="A10" s="176" t="s">
        <v>86</v>
      </c>
      <c r="B10" s="176"/>
      <c r="C10" s="176"/>
      <c r="D10" s="177" t="s">
        <v>25</v>
      </c>
      <c r="E10" s="160">
        <f>E11+E13</f>
        <v>36.839999999999996</v>
      </c>
      <c r="F10" s="160">
        <f>F11+F13</f>
        <v>36.839999999999996</v>
      </c>
      <c r="G10" s="87"/>
      <c r="H10" s="18"/>
    </row>
    <row r="11" spans="1:8" s="3" customFormat="1" ht="25.5" customHeight="1">
      <c r="A11" s="176"/>
      <c r="B11" s="176" t="s">
        <v>87</v>
      </c>
      <c r="C11" s="176"/>
      <c r="D11" s="177" t="s">
        <v>88</v>
      </c>
      <c r="E11" s="160">
        <f>F11</f>
        <v>1.29</v>
      </c>
      <c r="F11" s="160">
        <f>F12</f>
        <v>1.29</v>
      </c>
      <c r="G11" s="95"/>
      <c r="H11" s="95">
        <f>SUM(H12)</f>
        <v>0</v>
      </c>
    </row>
    <row r="12" spans="1:8" s="3" customFormat="1" ht="25.5" customHeight="1">
      <c r="A12" s="176" t="s">
        <v>89</v>
      </c>
      <c r="B12" s="176" t="s">
        <v>90</v>
      </c>
      <c r="C12" s="176" t="s">
        <v>91</v>
      </c>
      <c r="D12" s="177" t="s">
        <v>92</v>
      </c>
      <c r="E12" s="160">
        <f>F12</f>
        <v>1.29</v>
      </c>
      <c r="F12" s="160">
        <v>1.29</v>
      </c>
      <c r="G12" s="87"/>
      <c r="H12" s="18"/>
    </row>
    <row r="13" spans="1:8" s="3" customFormat="1" ht="25.5" customHeight="1">
      <c r="A13" s="176"/>
      <c r="B13" s="176" t="s">
        <v>93</v>
      </c>
      <c r="C13" s="176"/>
      <c r="D13" s="177" t="s">
        <v>94</v>
      </c>
      <c r="E13" s="160">
        <v>35.55</v>
      </c>
      <c r="F13" s="160">
        <v>35.55</v>
      </c>
      <c r="G13" s="87"/>
      <c r="H13" s="18"/>
    </row>
    <row r="14" spans="1:8" s="3" customFormat="1" ht="25.5" customHeight="1">
      <c r="A14" s="162" t="s">
        <v>89</v>
      </c>
      <c r="B14" s="162" t="s">
        <v>95</v>
      </c>
      <c r="C14" s="162" t="s">
        <v>93</v>
      </c>
      <c r="D14" s="163" t="s">
        <v>261</v>
      </c>
      <c r="E14" s="160">
        <v>23.7</v>
      </c>
      <c r="F14" s="160">
        <v>23.7</v>
      </c>
      <c r="G14" s="87"/>
      <c r="H14" s="18"/>
    </row>
    <row r="15" spans="1:8" s="3" customFormat="1" ht="25.5" customHeight="1">
      <c r="A15" s="162" t="s">
        <v>89</v>
      </c>
      <c r="B15" s="162" t="s">
        <v>95</v>
      </c>
      <c r="C15" s="162" t="s">
        <v>84</v>
      </c>
      <c r="D15" s="163" t="s">
        <v>97</v>
      </c>
      <c r="E15" s="160">
        <v>11.85</v>
      </c>
      <c r="F15" s="160">
        <v>11.85</v>
      </c>
      <c r="G15" s="87"/>
      <c r="H15" s="18"/>
    </row>
    <row r="16" spans="1:8" s="3" customFormat="1" ht="25.5" customHeight="1">
      <c r="A16" s="176" t="s">
        <v>98</v>
      </c>
      <c r="B16" s="176"/>
      <c r="C16" s="176"/>
      <c r="D16" s="177" t="s">
        <v>99</v>
      </c>
      <c r="E16" s="160">
        <v>12.59</v>
      </c>
      <c r="F16" s="160">
        <v>12.59</v>
      </c>
      <c r="G16" s="87"/>
      <c r="H16" s="18"/>
    </row>
    <row r="17" spans="1:8" s="3" customFormat="1" ht="25.5" customHeight="1">
      <c r="A17" s="176"/>
      <c r="B17" s="176" t="s">
        <v>100</v>
      </c>
      <c r="C17" s="176"/>
      <c r="D17" s="177" t="s">
        <v>101</v>
      </c>
      <c r="E17" s="160">
        <v>12.59</v>
      </c>
      <c r="F17" s="160">
        <v>12.59</v>
      </c>
      <c r="G17" s="87"/>
      <c r="H17" s="18"/>
    </row>
    <row r="18" spans="1:8" s="3" customFormat="1" ht="25.5" customHeight="1">
      <c r="A18" s="176" t="s">
        <v>102</v>
      </c>
      <c r="B18" s="176" t="s">
        <v>103</v>
      </c>
      <c r="C18" s="176" t="s">
        <v>96</v>
      </c>
      <c r="D18" s="177" t="s">
        <v>104</v>
      </c>
      <c r="E18" s="160">
        <v>11.85</v>
      </c>
      <c r="F18" s="160">
        <v>11.85</v>
      </c>
      <c r="G18" s="87"/>
      <c r="H18" s="18"/>
    </row>
    <row r="19" spans="1:8" s="3" customFormat="1" ht="25.5" customHeight="1">
      <c r="A19" s="176" t="s">
        <v>102</v>
      </c>
      <c r="B19" s="176" t="s">
        <v>103</v>
      </c>
      <c r="C19" s="176" t="s">
        <v>91</v>
      </c>
      <c r="D19" s="177" t="s">
        <v>105</v>
      </c>
      <c r="E19" s="160">
        <v>0.74</v>
      </c>
      <c r="F19" s="160">
        <v>0.74</v>
      </c>
      <c r="G19" s="87"/>
      <c r="H19" s="18"/>
    </row>
    <row r="20" spans="1:8" s="3" customFormat="1" ht="25.5" customHeight="1">
      <c r="A20" s="176" t="s">
        <v>106</v>
      </c>
      <c r="B20" s="176"/>
      <c r="C20" s="176"/>
      <c r="D20" s="177" t="s">
        <v>33</v>
      </c>
      <c r="E20" s="160">
        <f>F20+G20</f>
        <v>273.33000000000004</v>
      </c>
      <c r="F20" s="87">
        <f>F21</f>
        <v>230.33</v>
      </c>
      <c r="G20" s="87">
        <v>43</v>
      </c>
      <c r="H20" s="18"/>
    </row>
    <row r="21" spans="1:8" s="3" customFormat="1" ht="25.5" customHeight="1">
      <c r="A21" s="176"/>
      <c r="B21" s="176" t="s">
        <v>87</v>
      </c>
      <c r="C21" s="176"/>
      <c r="D21" s="177" t="s">
        <v>107</v>
      </c>
      <c r="E21" s="160">
        <f>F21</f>
        <v>230.33</v>
      </c>
      <c r="F21" s="87">
        <f>F22+F23</f>
        <v>230.33</v>
      </c>
      <c r="G21" s="87">
        <v>43</v>
      </c>
      <c r="H21" s="54"/>
    </row>
    <row r="22" spans="1:8" s="3" customFormat="1" ht="25.5" customHeight="1">
      <c r="A22" s="162" t="s">
        <v>108</v>
      </c>
      <c r="B22" s="162" t="s">
        <v>90</v>
      </c>
      <c r="C22" s="162" t="s">
        <v>87</v>
      </c>
      <c r="D22" s="163" t="s">
        <v>109</v>
      </c>
      <c r="E22" s="160">
        <v>41.5</v>
      </c>
      <c r="F22" s="160">
        <v>41.5</v>
      </c>
      <c r="G22" s="87"/>
      <c r="H22" s="54"/>
    </row>
    <row r="23" spans="1:8" s="3" customFormat="1" ht="23.25" customHeight="1">
      <c r="A23" s="162" t="s">
        <v>108</v>
      </c>
      <c r="B23" s="162" t="s">
        <v>90</v>
      </c>
      <c r="C23" s="162" t="s">
        <v>110</v>
      </c>
      <c r="D23" s="163" t="s">
        <v>111</v>
      </c>
      <c r="E23" s="160">
        <f>F23+G23</f>
        <v>231.83</v>
      </c>
      <c r="F23" s="87">
        <v>188.83</v>
      </c>
      <c r="G23" s="87">
        <v>43</v>
      </c>
      <c r="H23" s="54"/>
    </row>
    <row r="24" spans="1:8" s="3" customFormat="1" ht="23.25" customHeight="1">
      <c r="A24" s="179" t="s">
        <v>112</v>
      </c>
      <c r="B24" s="179"/>
      <c r="C24" s="179"/>
      <c r="D24" s="180" t="s">
        <v>49</v>
      </c>
      <c r="E24" s="160">
        <v>22.66</v>
      </c>
      <c r="F24" s="160">
        <v>22.66</v>
      </c>
      <c r="G24" s="87"/>
      <c r="H24" s="54"/>
    </row>
    <row r="25" spans="1:8" s="3" customFormat="1" ht="23.25" customHeight="1">
      <c r="A25" s="179"/>
      <c r="B25" s="179" t="s">
        <v>96</v>
      </c>
      <c r="C25" s="179"/>
      <c r="D25" s="180" t="s">
        <v>113</v>
      </c>
      <c r="E25" s="160">
        <v>22.66</v>
      </c>
      <c r="F25" s="160">
        <v>22.66</v>
      </c>
      <c r="G25" s="87"/>
      <c r="H25" s="54"/>
    </row>
    <row r="26" spans="1:8" s="3" customFormat="1" ht="23.25" customHeight="1">
      <c r="A26" s="179" t="s">
        <v>114</v>
      </c>
      <c r="B26" s="179" t="s">
        <v>115</v>
      </c>
      <c r="C26" s="179" t="s">
        <v>87</v>
      </c>
      <c r="D26" s="180" t="s">
        <v>116</v>
      </c>
      <c r="E26" s="160">
        <v>22.66</v>
      </c>
      <c r="F26" s="160">
        <v>22.66</v>
      </c>
      <c r="G26" s="87"/>
      <c r="H26" s="54"/>
    </row>
  </sheetData>
  <sheetProtection formatCells="0" formatColumns="0" formatRows="0"/>
  <mergeCells count="7">
    <mergeCell ref="A2:H2"/>
    <mergeCell ref="A4:C4"/>
    <mergeCell ref="D4:D5"/>
    <mergeCell ref="E4:E5"/>
    <mergeCell ref="F4:F5"/>
    <mergeCell ref="G4:G5"/>
    <mergeCell ref="H4:H5"/>
  </mergeCells>
  <printOptions horizontalCentered="1"/>
  <pageMargins left="0.7900000000000001" right="0.7900000000000001" top="0.7900000000000001" bottom="0.7900000000000001" header="0.5" footer="0.5"/>
  <pageSetup firstPageNumber="1" useFirstPageNumber="1"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">
      <selection activeCell="L11" sqref="L11"/>
    </sheetView>
  </sheetViews>
  <sheetFormatPr defaultColWidth="9.16015625" defaultRowHeight="23.25" customHeight="1"/>
  <cols>
    <col min="1" max="1" width="10" style="85" customWidth="1"/>
    <col min="2" max="3" width="9.33203125" style="85" customWidth="1"/>
    <col min="4" max="4" width="30.33203125" style="85" customWidth="1"/>
    <col min="5" max="5" width="24.66015625" style="85" customWidth="1"/>
    <col min="6" max="8" width="31.83203125" style="85" customWidth="1"/>
    <col min="9" max="9" width="27.33203125" style="85" customWidth="1"/>
    <col min="10" max="16384" width="9.16015625" style="85" customWidth="1"/>
  </cols>
  <sheetData>
    <row r="1" spans="1:256" s="3" customFormat="1" ht="23.25" customHeight="1">
      <c r="A1" s="5" t="s">
        <v>240</v>
      </c>
      <c r="B1" s="86"/>
      <c r="C1" s="86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s="3" customFormat="1" ht="30" customHeight="1">
      <c r="A2" s="276" t="s">
        <v>276</v>
      </c>
      <c r="B2" s="277"/>
      <c r="C2" s="277"/>
      <c r="D2" s="277"/>
      <c r="E2" s="277"/>
      <c r="F2" s="277"/>
      <c r="G2" s="277"/>
      <c r="H2" s="277"/>
      <c r="I2" s="277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5"/>
    </row>
    <row r="3" spans="1:256" s="3" customFormat="1" ht="21.75" customHeight="1">
      <c r="A3" s="85"/>
      <c r="B3" s="85"/>
      <c r="C3" s="85"/>
      <c r="D3" s="85"/>
      <c r="E3" s="85"/>
      <c r="F3" s="85"/>
      <c r="G3" s="85"/>
      <c r="H3" s="85"/>
      <c r="I3" s="88" t="s">
        <v>1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</row>
    <row r="4" spans="1:256" s="3" customFormat="1" ht="23.25" customHeight="1">
      <c r="A4" s="233" t="s">
        <v>129</v>
      </c>
      <c r="B4" s="233"/>
      <c r="C4" s="233"/>
      <c r="D4" s="233" t="s">
        <v>75</v>
      </c>
      <c r="E4" s="233" t="s">
        <v>63</v>
      </c>
      <c r="F4" s="233" t="s">
        <v>124</v>
      </c>
      <c r="G4" s="278" t="s">
        <v>241</v>
      </c>
      <c r="H4" s="240" t="s">
        <v>126</v>
      </c>
      <c r="I4" s="233" t="s">
        <v>127</v>
      </c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</row>
    <row r="5" spans="1:256" s="3" customFormat="1" ht="23.25" customHeight="1">
      <c r="A5" s="12" t="s">
        <v>76</v>
      </c>
      <c r="B5" s="12" t="s">
        <v>77</v>
      </c>
      <c r="C5" s="12" t="s">
        <v>78</v>
      </c>
      <c r="D5" s="234"/>
      <c r="E5" s="234"/>
      <c r="F5" s="234"/>
      <c r="G5" s="240"/>
      <c r="H5" s="279"/>
      <c r="I5" s="234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</row>
    <row r="6" spans="1:256" s="3" customFormat="1" ht="25.5" customHeight="1">
      <c r="A6" s="90"/>
      <c r="B6" s="90"/>
      <c r="C6" s="91"/>
      <c r="D6" s="90" t="s">
        <v>70</v>
      </c>
      <c r="E6" s="160">
        <f>E7+E13+E17+E21</f>
        <v>302.42</v>
      </c>
      <c r="F6" s="160">
        <f>F7+F13+F17+F21</f>
        <v>260.92</v>
      </c>
      <c r="G6" s="160">
        <f>G7+G13+G17+G21</f>
        <v>32.78</v>
      </c>
      <c r="H6" s="2">
        <f>H17</f>
        <v>8.72</v>
      </c>
      <c r="I6" s="89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9" s="3" customFormat="1" ht="25.5" customHeight="1">
      <c r="A7" s="176" t="s">
        <v>86</v>
      </c>
      <c r="B7" s="176"/>
      <c r="C7" s="176"/>
      <c r="D7" s="215" t="s">
        <v>25</v>
      </c>
      <c r="E7" s="160">
        <f>E8+E10</f>
        <v>36.839999999999996</v>
      </c>
      <c r="F7" s="160">
        <f>F8+F10</f>
        <v>36.839999999999996</v>
      </c>
      <c r="G7" s="161"/>
      <c r="H7" s="2"/>
      <c r="I7" s="89"/>
    </row>
    <row r="8" spans="1:9" s="3" customFormat="1" ht="23.25" customHeight="1">
      <c r="A8" s="176"/>
      <c r="B8" s="176" t="s">
        <v>87</v>
      </c>
      <c r="C8" s="176"/>
      <c r="D8" s="215" t="s">
        <v>88</v>
      </c>
      <c r="E8" s="160">
        <f>F8</f>
        <v>1.29</v>
      </c>
      <c r="F8" s="160">
        <f>F9</f>
        <v>1.29</v>
      </c>
      <c r="G8" s="2"/>
      <c r="H8" s="2"/>
      <c r="I8" s="89"/>
    </row>
    <row r="9" spans="1:9" s="3" customFormat="1" ht="23.25" customHeight="1">
      <c r="A9" s="176" t="s">
        <v>89</v>
      </c>
      <c r="B9" s="176" t="s">
        <v>90</v>
      </c>
      <c r="C9" s="176" t="s">
        <v>91</v>
      </c>
      <c r="D9" s="215" t="s">
        <v>92</v>
      </c>
      <c r="E9" s="160">
        <f>F9</f>
        <v>1.29</v>
      </c>
      <c r="F9" s="160">
        <v>1.29</v>
      </c>
      <c r="G9" s="2"/>
      <c r="H9" s="2"/>
      <c r="I9" s="89"/>
    </row>
    <row r="10" spans="1:9" s="3" customFormat="1" ht="23.25" customHeight="1">
      <c r="A10" s="176"/>
      <c r="B10" s="176" t="s">
        <v>93</v>
      </c>
      <c r="C10" s="176"/>
      <c r="D10" s="215" t="s">
        <v>94</v>
      </c>
      <c r="E10" s="160">
        <v>35.55</v>
      </c>
      <c r="F10" s="160">
        <v>35.55</v>
      </c>
      <c r="G10" s="2"/>
      <c r="H10" s="2"/>
      <c r="I10" s="89"/>
    </row>
    <row r="11" spans="1:9" s="3" customFormat="1" ht="23.25" customHeight="1">
      <c r="A11" s="162" t="s">
        <v>89</v>
      </c>
      <c r="B11" s="162" t="s">
        <v>95</v>
      </c>
      <c r="C11" s="162" t="s">
        <v>93</v>
      </c>
      <c r="D11" s="163" t="s">
        <v>261</v>
      </c>
      <c r="E11" s="160">
        <v>23.7</v>
      </c>
      <c r="F11" s="160">
        <v>23.7</v>
      </c>
      <c r="G11" s="2"/>
      <c r="H11" s="2"/>
      <c r="I11" s="89"/>
    </row>
    <row r="12" spans="1:9" s="3" customFormat="1" ht="23.25" customHeight="1">
      <c r="A12" s="162" t="s">
        <v>89</v>
      </c>
      <c r="B12" s="162" t="s">
        <v>95</v>
      </c>
      <c r="C12" s="162" t="s">
        <v>84</v>
      </c>
      <c r="D12" s="163" t="s">
        <v>97</v>
      </c>
      <c r="E12" s="160">
        <v>11.85</v>
      </c>
      <c r="F12" s="160">
        <v>11.85</v>
      </c>
      <c r="G12" s="2"/>
      <c r="H12" s="2"/>
      <c r="I12" s="89"/>
    </row>
    <row r="13" spans="1:9" s="3" customFormat="1" ht="23.25" customHeight="1">
      <c r="A13" s="176" t="s">
        <v>98</v>
      </c>
      <c r="B13" s="176"/>
      <c r="C13" s="176"/>
      <c r="D13" s="215" t="s">
        <v>99</v>
      </c>
      <c r="E13" s="160">
        <v>12.59</v>
      </c>
      <c r="F13" s="160">
        <v>12.59</v>
      </c>
      <c r="G13" s="2"/>
      <c r="H13" s="2"/>
      <c r="I13" s="89"/>
    </row>
    <row r="14" spans="1:9" s="3" customFormat="1" ht="23.25" customHeight="1">
      <c r="A14" s="176"/>
      <c r="B14" s="176" t="s">
        <v>100</v>
      </c>
      <c r="C14" s="176"/>
      <c r="D14" s="215" t="s">
        <v>101</v>
      </c>
      <c r="E14" s="160">
        <v>12.59</v>
      </c>
      <c r="F14" s="160">
        <v>12.59</v>
      </c>
      <c r="G14" s="2"/>
      <c r="H14" s="2"/>
      <c r="I14" s="89"/>
    </row>
    <row r="15" spans="1:9" s="3" customFormat="1" ht="23.25" customHeight="1">
      <c r="A15" s="176" t="s">
        <v>102</v>
      </c>
      <c r="B15" s="176" t="s">
        <v>103</v>
      </c>
      <c r="C15" s="176" t="s">
        <v>96</v>
      </c>
      <c r="D15" s="215" t="s">
        <v>104</v>
      </c>
      <c r="E15" s="160">
        <v>11.85</v>
      </c>
      <c r="F15" s="160">
        <v>11.85</v>
      </c>
      <c r="G15" s="2"/>
      <c r="H15" s="2"/>
      <c r="I15" s="89"/>
    </row>
    <row r="16" spans="1:9" s="3" customFormat="1" ht="23.25" customHeight="1">
      <c r="A16" s="176" t="s">
        <v>102</v>
      </c>
      <c r="B16" s="176" t="s">
        <v>103</v>
      </c>
      <c r="C16" s="176" t="s">
        <v>91</v>
      </c>
      <c r="D16" s="215" t="s">
        <v>105</v>
      </c>
      <c r="E16" s="160">
        <v>0.74</v>
      </c>
      <c r="F16" s="160">
        <v>0.74</v>
      </c>
      <c r="G16" s="2"/>
      <c r="H16" s="2"/>
      <c r="I16" s="89"/>
    </row>
    <row r="17" spans="1:9" s="3" customFormat="1" ht="23.25" customHeight="1">
      <c r="A17" s="176" t="s">
        <v>106</v>
      </c>
      <c r="B17" s="176"/>
      <c r="C17" s="176"/>
      <c r="D17" s="215" t="s">
        <v>33</v>
      </c>
      <c r="E17" s="160">
        <f>E18</f>
        <v>230.33</v>
      </c>
      <c r="F17" s="160">
        <f>F18</f>
        <v>188.83</v>
      </c>
      <c r="G17" s="2">
        <f>G18</f>
        <v>32.78</v>
      </c>
      <c r="H17" s="2">
        <f>H18</f>
        <v>8.72</v>
      </c>
      <c r="I17" s="89"/>
    </row>
    <row r="18" spans="1:9" s="3" customFormat="1" ht="23.25" customHeight="1">
      <c r="A18" s="176"/>
      <c r="B18" s="176" t="s">
        <v>87</v>
      </c>
      <c r="C18" s="176"/>
      <c r="D18" s="215" t="s">
        <v>107</v>
      </c>
      <c r="E18" s="160">
        <f>F18+G18+H18</f>
        <v>230.33</v>
      </c>
      <c r="F18" s="160">
        <f>F20</f>
        <v>188.83</v>
      </c>
      <c r="G18" s="2">
        <f>G19</f>
        <v>32.78</v>
      </c>
      <c r="H18" s="2">
        <f>H19</f>
        <v>8.72</v>
      </c>
      <c r="I18" s="89"/>
    </row>
    <row r="19" spans="1:9" s="3" customFormat="1" ht="23.25" customHeight="1">
      <c r="A19" s="162" t="s">
        <v>108</v>
      </c>
      <c r="B19" s="162" t="s">
        <v>90</v>
      </c>
      <c r="C19" s="162" t="s">
        <v>87</v>
      </c>
      <c r="D19" s="163" t="s">
        <v>109</v>
      </c>
      <c r="E19" s="160">
        <f>F19+G19+H19</f>
        <v>41.5</v>
      </c>
      <c r="F19" s="160"/>
      <c r="G19" s="2">
        <v>32.78</v>
      </c>
      <c r="H19" s="2">
        <v>8.72</v>
      </c>
      <c r="I19" s="89"/>
    </row>
    <row r="20" spans="1:9" s="3" customFormat="1" ht="23.25" customHeight="1">
      <c r="A20" s="162" t="s">
        <v>108</v>
      </c>
      <c r="B20" s="162" t="s">
        <v>90</v>
      </c>
      <c r="C20" s="162" t="s">
        <v>110</v>
      </c>
      <c r="D20" s="163" t="s">
        <v>111</v>
      </c>
      <c r="E20" s="160">
        <f>F20</f>
        <v>188.83</v>
      </c>
      <c r="F20" s="160">
        <v>188.83</v>
      </c>
      <c r="G20" s="87"/>
      <c r="H20" s="87"/>
      <c r="I20" s="89"/>
    </row>
    <row r="21" spans="1:9" ht="23.25" customHeight="1">
      <c r="A21" s="179" t="s">
        <v>112</v>
      </c>
      <c r="B21" s="179"/>
      <c r="C21" s="179"/>
      <c r="D21" s="34" t="s">
        <v>49</v>
      </c>
      <c r="E21" s="160">
        <v>22.66</v>
      </c>
      <c r="F21" s="160">
        <v>22.66</v>
      </c>
      <c r="G21" s="87"/>
      <c r="H21" s="87"/>
      <c r="I21" s="89"/>
    </row>
    <row r="22" spans="1:9" ht="23.25" customHeight="1">
      <c r="A22" s="179"/>
      <c r="B22" s="179" t="s">
        <v>96</v>
      </c>
      <c r="C22" s="179"/>
      <c r="D22" s="34" t="s">
        <v>113</v>
      </c>
      <c r="E22" s="160">
        <v>22.66</v>
      </c>
      <c r="F22" s="160">
        <v>22.66</v>
      </c>
      <c r="G22" s="87"/>
      <c r="H22" s="87"/>
      <c r="I22" s="89"/>
    </row>
    <row r="23" spans="1:9" ht="23.25" customHeight="1">
      <c r="A23" s="179" t="s">
        <v>114</v>
      </c>
      <c r="B23" s="179" t="s">
        <v>115</v>
      </c>
      <c r="C23" s="179" t="s">
        <v>87</v>
      </c>
      <c r="D23" s="34" t="s">
        <v>116</v>
      </c>
      <c r="E23" s="160">
        <v>22.66</v>
      </c>
      <c r="F23" s="160">
        <v>22.66</v>
      </c>
      <c r="G23" s="87"/>
      <c r="H23" s="87"/>
      <c r="I23" s="89"/>
    </row>
  </sheetData>
  <sheetProtection formatCells="0" formatColumns="0" formatRows="0"/>
  <mergeCells count="8">
    <mergeCell ref="A2:I2"/>
    <mergeCell ref="A4:C4"/>
    <mergeCell ref="D4:D5"/>
    <mergeCell ref="E4:E5"/>
    <mergeCell ref="F4:F5"/>
    <mergeCell ref="G4:G5"/>
    <mergeCell ref="H4:H5"/>
    <mergeCell ref="I4:I5"/>
  </mergeCells>
  <printOptions horizontalCentered="1"/>
  <pageMargins left="0.7900000000000001" right="0.7900000000000001" top="0.7900000000000001" bottom="0.7900000000000001" header="0.5" footer="0.5"/>
  <pageSetup firstPageNumber="1" useFirstPageNumber="1"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2"/>
  <sheetViews>
    <sheetView showGridLines="0" showZeros="0" workbookViewId="0" topLeftCell="A1">
      <selection activeCell="G13" sqref="G13"/>
    </sheetView>
  </sheetViews>
  <sheetFormatPr defaultColWidth="9.33203125" defaultRowHeight="11.25"/>
  <cols>
    <col min="1" max="1" width="11.83203125" style="67" customWidth="1"/>
    <col min="2" max="2" width="51.66015625" style="67" customWidth="1"/>
    <col min="3" max="9" width="14.33203125" style="0" customWidth="1"/>
    <col min="10" max="10" width="11.16015625" style="0" customWidth="1"/>
    <col min="11" max="15" width="14.33203125" style="0" customWidth="1"/>
    <col min="16" max="16" width="18.16015625" style="0" customWidth="1"/>
  </cols>
  <sheetData>
    <row r="1" spans="1:16" ht="18.75" customHeight="1">
      <c r="A1" s="69" t="s">
        <v>242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3"/>
    </row>
    <row r="2" spans="1:16" s="55" customFormat="1" ht="29.25" customHeight="1">
      <c r="A2" s="280" t="s">
        <v>277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21.75" customHeight="1">
      <c r="A3" s="78"/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84" t="s">
        <v>118</v>
      </c>
    </row>
    <row r="4" spans="1:16" ht="28.5" customHeight="1">
      <c r="A4" s="254" t="s">
        <v>129</v>
      </c>
      <c r="B4" s="254" t="s">
        <v>119</v>
      </c>
      <c r="C4" s="254" t="s">
        <v>63</v>
      </c>
      <c r="D4" s="254" t="s">
        <v>130</v>
      </c>
      <c r="E4" s="254" t="s">
        <v>131</v>
      </c>
      <c r="F4" s="254" t="s">
        <v>132</v>
      </c>
      <c r="G4" s="254" t="s">
        <v>133</v>
      </c>
      <c r="H4" s="254" t="s">
        <v>134</v>
      </c>
      <c r="I4" s="254" t="s">
        <v>135</v>
      </c>
      <c r="J4" s="254" t="s">
        <v>136</v>
      </c>
      <c r="K4" s="254" t="s">
        <v>137</v>
      </c>
      <c r="L4" s="254" t="s">
        <v>138</v>
      </c>
      <c r="M4" s="254" t="s">
        <v>139</v>
      </c>
      <c r="N4" s="254" t="s">
        <v>140</v>
      </c>
      <c r="O4" s="254" t="s">
        <v>141</v>
      </c>
      <c r="P4" s="254" t="s">
        <v>142</v>
      </c>
    </row>
    <row r="5" spans="1:16" ht="28.5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</row>
    <row r="6" spans="1:16" s="3" customFormat="1" ht="27.75" customHeight="1">
      <c r="A6" s="145"/>
      <c r="B6" s="146" t="s">
        <v>70</v>
      </c>
      <c r="C6" s="147">
        <f aca="true" t="shared" si="0" ref="C6:O6">C7+C13+C17+C20</f>
        <v>260.91800000000006</v>
      </c>
      <c r="D6" s="147">
        <f t="shared" si="0"/>
        <v>60.3132</v>
      </c>
      <c r="E6" s="147">
        <f t="shared" si="0"/>
        <v>20.316</v>
      </c>
      <c r="F6" s="147">
        <f t="shared" si="0"/>
        <v>66.248</v>
      </c>
      <c r="G6" s="147">
        <f t="shared" si="0"/>
        <v>0</v>
      </c>
      <c r="H6" s="147">
        <f t="shared" si="0"/>
        <v>41.9508</v>
      </c>
      <c r="I6" s="147">
        <f t="shared" si="0"/>
        <v>23.7</v>
      </c>
      <c r="J6" s="147">
        <f t="shared" si="0"/>
        <v>11.85</v>
      </c>
      <c r="K6" s="147">
        <f t="shared" si="0"/>
        <v>11.85</v>
      </c>
      <c r="L6" s="147">
        <f t="shared" si="0"/>
        <v>1.29</v>
      </c>
      <c r="M6" s="147">
        <f t="shared" si="0"/>
        <v>0</v>
      </c>
      <c r="N6" s="147">
        <f t="shared" si="0"/>
        <v>22.66</v>
      </c>
      <c r="O6" s="147">
        <f t="shared" si="0"/>
        <v>0.74</v>
      </c>
      <c r="P6" s="81"/>
    </row>
    <row r="7" spans="1:16" ht="27.75" customHeight="1">
      <c r="A7" s="145">
        <v>208</v>
      </c>
      <c r="B7" s="145" t="s">
        <v>25</v>
      </c>
      <c r="C7" s="147">
        <f>C8+C10</f>
        <v>36.839999999999996</v>
      </c>
      <c r="D7" s="147">
        <f aca="true" t="shared" si="1" ref="D7:O7">D8+D10</f>
        <v>0</v>
      </c>
      <c r="E7" s="147">
        <f t="shared" si="1"/>
        <v>0</v>
      </c>
      <c r="F7" s="147">
        <f t="shared" si="1"/>
        <v>0</v>
      </c>
      <c r="G7" s="147">
        <f t="shared" si="1"/>
        <v>0</v>
      </c>
      <c r="H7" s="147">
        <f t="shared" si="1"/>
        <v>0</v>
      </c>
      <c r="I7" s="147">
        <f t="shared" si="1"/>
        <v>23.7</v>
      </c>
      <c r="J7" s="147">
        <f t="shared" si="1"/>
        <v>11.85</v>
      </c>
      <c r="K7" s="147">
        <f t="shared" si="1"/>
        <v>0</v>
      </c>
      <c r="L7" s="147">
        <f t="shared" si="1"/>
        <v>1.29</v>
      </c>
      <c r="M7" s="147">
        <f t="shared" si="1"/>
        <v>0</v>
      </c>
      <c r="N7" s="147">
        <f t="shared" si="1"/>
        <v>0</v>
      </c>
      <c r="O7" s="147">
        <f t="shared" si="1"/>
        <v>0</v>
      </c>
      <c r="P7" s="81">
        <f>P8+P10</f>
        <v>0</v>
      </c>
    </row>
    <row r="8" spans="1:16" ht="27.75" customHeight="1">
      <c r="A8" s="145">
        <v>20801</v>
      </c>
      <c r="B8" s="145" t="s">
        <v>88</v>
      </c>
      <c r="C8" s="147">
        <f aca="true" t="shared" si="2" ref="C8:O8">C9</f>
        <v>1.29</v>
      </c>
      <c r="D8" s="147">
        <f t="shared" si="2"/>
        <v>0</v>
      </c>
      <c r="E8" s="147">
        <f t="shared" si="2"/>
        <v>0</v>
      </c>
      <c r="F8" s="147">
        <f t="shared" si="2"/>
        <v>0</v>
      </c>
      <c r="G8" s="147">
        <f t="shared" si="2"/>
        <v>0</v>
      </c>
      <c r="H8" s="147">
        <f t="shared" si="2"/>
        <v>0</v>
      </c>
      <c r="I8" s="147">
        <f t="shared" si="2"/>
        <v>0</v>
      </c>
      <c r="J8" s="147">
        <f t="shared" si="2"/>
        <v>0</v>
      </c>
      <c r="K8" s="147">
        <f t="shared" si="2"/>
        <v>0</v>
      </c>
      <c r="L8" s="147">
        <f t="shared" si="2"/>
        <v>1.29</v>
      </c>
      <c r="M8" s="147">
        <f t="shared" si="2"/>
        <v>0</v>
      </c>
      <c r="N8" s="147">
        <f t="shared" si="2"/>
        <v>0</v>
      </c>
      <c r="O8" s="147">
        <f t="shared" si="2"/>
        <v>0</v>
      </c>
      <c r="P8" s="81">
        <f>P9</f>
        <v>0</v>
      </c>
    </row>
    <row r="9" spans="1:16" ht="27.75" customHeight="1">
      <c r="A9" s="145">
        <v>2080199</v>
      </c>
      <c r="B9" s="145" t="s">
        <v>92</v>
      </c>
      <c r="C9" s="147">
        <f>D9+E9+F9+G9+H9+I9+J9+K9+L9+M9+N9+O9+P9</f>
        <v>1.29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1.29</v>
      </c>
      <c r="M9" s="147">
        <v>0</v>
      </c>
      <c r="N9" s="147">
        <v>0</v>
      </c>
      <c r="O9" s="147">
        <v>0</v>
      </c>
      <c r="P9" s="81">
        <v>0</v>
      </c>
    </row>
    <row r="10" spans="1:16" ht="27.75" customHeight="1">
      <c r="A10" s="145">
        <v>20805</v>
      </c>
      <c r="B10" s="145" t="s">
        <v>94</v>
      </c>
      <c r="C10" s="147">
        <f aca="true" t="shared" si="3" ref="C10:O10">SUM(C11:C12)</f>
        <v>35.55</v>
      </c>
      <c r="D10" s="147">
        <f t="shared" si="3"/>
        <v>0</v>
      </c>
      <c r="E10" s="147">
        <f t="shared" si="3"/>
        <v>0</v>
      </c>
      <c r="F10" s="147">
        <f t="shared" si="3"/>
        <v>0</v>
      </c>
      <c r="G10" s="147">
        <f t="shared" si="3"/>
        <v>0</v>
      </c>
      <c r="H10" s="147">
        <f t="shared" si="3"/>
        <v>0</v>
      </c>
      <c r="I10" s="147">
        <f t="shared" si="3"/>
        <v>23.7</v>
      </c>
      <c r="J10" s="147">
        <f t="shared" si="3"/>
        <v>11.85</v>
      </c>
      <c r="K10" s="147">
        <f t="shared" si="3"/>
        <v>0</v>
      </c>
      <c r="L10" s="147">
        <f t="shared" si="3"/>
        <v>0</v>
      </c>
      <c r="M10" s="147">
        <f t="shared" si="3"/>
        <v>0</v>
      </c>
      <c r="N10" s="147">
        <f t="shared" si="3"/>
        <v>0</v>
      </c>
      <c r="O10" s="147">
        <f t="shared" si="3"/>
        <v>0</v>
      </c>
      <c r="P10" s="81">
        <f>SUM(P11:P12)</f>
        <v>0</v>
      </c>
    </row>
    <row r="11" spans="1:16" ht="27.75" customHeight="1">
      <c r="A11" s="145">
        <v>2080505</v>
      </c>
      <c r="B11" s="146" t="s">
        <v>261</v>
      </c>
      <c r="C11" s="147">
        <f>D11+E11+F11+G11+H11+I11+J11+K11+L11+M11+N11+O11+P11</f>
        <v>23.7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23.7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81">
        <v>0</v>
      </c>
    </row>
    <row r="12" spans="1:16" ht="27.75" customHeight="1">
      <c r="A12" s="145">
        <v>2080506</v>
      </c>
      <c r="B12" s="209" t="s">
        <v>97</v>
      </c>
      <c r="C12" s="147">
        <f>D12+E12+F12+G12+H12+I12+J12+K12+L12+M12+N12+O12+P12</f>
        <v>11.85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11.85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81">
        <v>0</v>
      </c>
    </row>
    <row r="13" spans="1:16" ht="27.75" customHeight="1">
      <c r="A13" s="145">
        <v>210</v>
      </c>
      <c r="B13" s="145" t="s">
        <v>99</v>
      </c>
      <c r="C13" s="147">
        <f>C14</f>
        <v>12.59</v>
      </c>
      <c r="D13" s="147">
        <f aca="true" t="shared" si="4" ref="D13:O13">D14</f>
        <v>0</v>
      </c>
      <c r="E13" s="147">
        <f t="shared" si="4"/>
        <v>0</v>
      </c>
      <c r="F13" s="147">
        <f t="shared" si="4"/>
        <v>0</v>
      </c>
      <c r="G13" s="147">
        <f t="shared" si="4"/>
        <v>0</v>
      </c>
      <c r="H13" s="147">
        <f t="shared" si="4"/>
        <v>0</v>
      </c>
      <c r="I13" s="147">
        <f t="shared" si="4"/>
        <v>0</v>
      </c>
      <c r="J13" s="147">
        <f t="shared" si="4"/>
        <v>0</v>
      </c>
      <c r="K13" s="147">
        <f t="shared" si="4"/>
        <v>11.85</v>
      </c>
      <c r="L13" s="147">
        <f t="shared" si="4"/>
        <v>0</v>
      </c>
      <c r="M13" s="147">
        <f t="shared" si="4"/>
        <v>0</v>
      </c>
      <c r="N13" s="147">
        <f t="shared" si="4"/>
        <v>0</v>
      </c>
      <c r="O13" s="147">
        <f t="shared" si="4"/>
        <v>0.74</v>
      </c>
      <c r="P13" s="81">
        <f>P14</f>
        <v>0</v>
      </c>
    </row>
    <row r="14" spans="1:16" ht="27.75" customHeight="1">
      <c r="A14" s="145">
        <v>21011</v>
      </c>
      <c r="B14" s="145" t="s">
        <v>101</v>
      </c>
      <c r="C14" s="147">
        <f>D14+E14+F14+G14+H14+I14+J14+K14+L14+M14+N14+O14+P14</f>
        <v>12.59</v>
      </c>
      <c r="D14" s="147">
        <f aca="true" t="shared" si="5" ref="D14:O14">SUM(D15:D16)</f>
        <v>0</v>
      </c>
      <c r="E14" s="147">
        <f t="shared" si="5"/>
        <v>0</v>
      </c>
      <c r="F14" s="147">
        <f t="shared" si="5"/>
        <v>0</v>
      </c>
      <c r="G14" s="147">
        <f t="shared" si="5"/>
        <v>0</v>
      </c>
      <c r="H14" s="147">
        <f t="shared" si="5"/>
        <v>0</v>
      </c>
      <c r="I14" s="147">
        <f t="shared" si="5"/>
        <v>0</v>
      </c>
      <c r="J14" s="147">
        <f t="shared" si="5"/>
        <v>0</v>
      </c>
      <c r="K14" s="147">
        <f t="shared" si="5"/>
        <v>11.85</v>
      </c>
      <c r="L14" s="147">
        <f t="shared" si="5"/>
        <v>0</v>
      </c>
      <c r="M14" s="147">
        <f t="shared" si="5"/>
        <v>0</v>
      </c>
      <c r="N14" s="147">
        <f t="shared" si="5"/>
        <v>0</v>
      </c>
      <c r="O14" s="147">
        <f t="shared" si="5"/>
        <v>0.74</v>
      </c>
      <c r="P14" s="81">
        <f>SUM(P15:P16)</f>
        <v>0</v>
      </c>
    </row>
    <row r="15" spans="1:16" ht="27.75" customHeight="1">
      <c r="A15" s="145">
        <v>2101102</v>
      </c>
      <c r="B15" s="145" t="s">
        <v>104</v>
      </c>
      <c r="C15" s="147">
        <f>D15+E15+G15+H15+I15+J15+K15+L15+M15+N15+O15+P15</f>
        <v>11.85</v>
      </c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11.85</v>
      </c>
      <c r="L15" s="147">
        <v>0</v>
      </c>
      <c r="M15" s="147">
        <v>0</v>
      </c>
      <c r="N15" s="147">
        <v>0</v>
      </c>
      <c r="O15" s="147">
        <v>0</v>
      </c>
      <c r="P15" s="81">
        <v>0</v>
      </c>
    </row>
    <row r="16" spans="1:16" ht="27.75" customHeight="1">
      <c r="A16" s="145">
        <v>2101199</v>
      </c>
      <c r="B16" s="145" t="s">
        <v>105</v>
      </c>
      <c r="C16" s="147">
        <f>D16+E16+G16+H16+I16+J16+K16+L16+M16+N16+O16+P16</f>
        <v>0.74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0.74</v>
      </c>
      <c r="P16" s="81">
        <v>0</v>
      </c>
    </row>
    <row r="17" spans="1:16" ht="27.75" customHeight="1">
      <c r="A17" s="145">
        <v>212</v>
      </c>
      <c r="B17" s="145" t="s">
        <v>33</v>
      </c>
      <c r="C17" s="147">
        <f aca="true" t="shared" si="6" ref="C17:O17">C18</f>
        <v>188.82800000000003</v>
      </c>
      <c r="D17" s="147">
        <f t="shared" si="6"/>
        <v>60.3132</v>
      </c>
      <c r="E17" s="147">
        <f t="shared" si="6"/>
        <v>20.316</v>
      </c>
      <c r="F17" s="147">
        <f t="shared" si="6"/>
        <v>66.248</v>
      </c>
      <c r="G17" s="147">
        <f t="shared" si="6"/>
        <v>0</v>
      </c>
      <c r="H17" s="147">
        <f t="shared" si="6"/>
        <v>41.9508</v>
      </c>
      <c r="I17" s="147">
        <f t="shared" si="6"/>
        <v>0</v>
      </c>
      <c r="J17" s="147">
        <f t="shared" si="6"/>
        <v>0</v>
      </c>
      <c r="K17" s="147">
        <f t="shared" si="6"/>
        <v>0</v>
      </c>
      <c r="L17" s="147">
        <f t="shared" si="6"/>
        <v>0</v>
      </c>
      <c r="M17" s="147">
        <f t="shared" si="6"/>
        <v>0</v>
      </c>
      <c r="N17" s="147">
        <f t="shared" si="6"/>
        <v>0</v>
      </c>
      <c r="O17" s="147">
        <f t="shared" si="6"/>
        <v>0</v>
      </c>
      <c r="P17" s="81">
        <f>P18</f>
        <v>0</v>
      </c>
    </row>
    <row r="18" spans="1:16" ht="27.75" customHeight="1">
      <c r="A18" s="145">
        <v>21201</v>
      </c>
      <c r="B18" s="145" t="s">
        <v>107</v>
      </c>
      <c r="C18" s="147">
        <f aca="true" t="shared" si="7" ref="C18:O18">SUM(C19:C19)</f>
        <v>188.82800000000003</v>
      </c>
      <c r="D18" s="147">
        <f t="shared" si="7"/>
        <v>60.3132</v>
      </c>
      <c r="E18" s="147">
        <f t="shared" si="7"/>
        <v>20.316</v>
      </c>
      <c r="F18" s="147">
        <f t="shared" si="7"/>
        <v>66.248</v>
      </c>
      <c r="G18" s="147">
        <f>SUM(G19:G19)</f>
        <v>0</v>
      </c>
      <c r="H18" s="147">
        <f t="shared" si="7"/>
        <v>41.9508</v>
      </c>
      <c r="I18" s="147">
        <f t="shared" si="7"/>
        <v>0</v>
      </c>
      <c r="J18" s="147">
        <f t="shared" si="7"/>
        <v>0</v>
      </c>
      <c r="K18" s="147">
        <f t="shared" si="7"/>
        <v>0</v>
      </c>
      <c r="L18" s="147">
        <f t="shared" si="7"/>
        <v>0</v>
      </c>
      <c r="M18" s="147">
        <f t="shared" si="7"/>
        <v>0</v>
      </c>
      <c r="N18" s="147">
        <f t="shared" si="7"/>
        <v>0</v>
      </c>
      <c r="O18" s="147">
        <f t="shared" si="7"/>
        <v>0</v>
      </c>
      <c r="P18" s="81">
        <f>SUM(P19:P20)</f>
        <v>0</v>
      </c>
    </row>
    <row r="19" spans="1:16" ht="27.75" customHeight="1">
      <c r="A19" s="145">
        <v>2120104</v>
      </c>
      <c r="B19" s="145" t="s">
        <v>111</v>
      </c>
      <c r="C19" s="147">
        <f>D19+E19+F19+G19+H19</f>
        <v>188.82800000000003</v>
      </c>
      <c r="D19" s="147">
        <v>60.3132</v>
      </c>
      <c r="E19" s="147">
        <v>20.316</v>
      </c>
      <c r="F19" s="147">
        <v>66.248</v>
      </c>
      <c r="G19" s="147"/>
      <c r="H19" s="147">
        <v>41.9508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81">
        <v>0</v>
      </c>
    </row>
    <row r="20" spans="1:16" ht="27.75" customHeight="1">
      <c r="A20" s="145">
        <v>221</v>
      </c>
      <c r="B20" s="145" t="s">
        <v>49</v>
      </c>
      <c r="C20" s="147">
        <f aca="true" t="shared" si="8" ref="C20:O21">C21</f>
        <v>22.66</v>
      </c>
      <c r="D20" s="147">
        <f t="shared" si="8"/>
        <v>0</v>
      </c>
      <c r="E20" s="147">
        <f t="shared" si="8"/>
        <v>0</v>
      </c>
      <c r="F20" s="147">
        <f t="shared" si="8"/>
        <v>0</v>
      </c>
      <c r="G20" s="147">
        <f t="shared" si="8"/>
        <v>0</v>
      </c>
      <c r="H20" s="147">
        <f t="shared" si="8"/>
        <v>0</v>
      </c>
      <c r="I20" s="147">
        <f t="shared" si="8"/>
        <v>0</v>
      </c>
      <c r="J20" s="147">
        <f t="shared" si="8"/>
        <v>0</v>
      </c>
      <c r="K20" s="147">
        <f t="shared" si="8"/>
        <v>0</v>
      </c>
      <c r="L20" s="147">
        <f t="shared" si="8"/>
        <v>0</v>
      </c>
      <c r="M20" s="147">
        <f t="shared" si="8"/>
        <v>0</v>
      </c>
      <c r="N20" s="147">
        <f t="shared" si="8"/>
        <v>22.66</v>
      </c>
      <c r="O20" s="147">
        <f t="shared" si="8"/>
        <v>0</v>
      </c>
      <c r="P20" s="81">
        <v>0</v>
      </c>
    </row>
    <row r="21" spans="1:16" ht="27.75" customHeight="1">
      <c r="A21" s="145">
        <v>22102</v>
      </c>
      <c r="B21" s="145" t="s">
        <v>113</v>
      </c>
      <c r="C21" s="147">
        <f t="shared" si="8"/>
        <v>22.66</v>
      </c>
      <c r="D21" s="147">
        <f t="shared" si="8"/>
        <v>0</v>
      </c>
      <c r="E21" s="147">
        <f t="shared" si="8"/>
        <v>0</v>
      </c>
      <c r="F21" s="147">
        <f t="shared" si="8"/>
        <v>0</v>
      </c>
      <c r="G21" s="147">
        <f t="shared" si="8"/>
        <v>0</v>
      </c>
      <c r="H21" s="147">
        <f t="shared" si="8"/>
        <v>0</v>
      </c>
      <c r="I21" s="147">
        <f t="shared" si="8"/>
        <v>0</v>
      </c>
      <c r="J21" s="147">
        <f t="shared" si="8"/>
        <v>0</v>
      </c>
      <c r="K21" s="147">
        <f t="shared" si="8"/>
        <v>0</v>
      </c>
      <c r="L21" s="147">
        <f t="shared" si="8"/>
        <v>0</v>
      </c>
      <c r="M21" s="147">
        <f t="shared" si="8"/>
        <v>0</v>
      </c>
      <c r="N21" s="147">
        <f t="shared" si="8"/>
        <v>22.66</v>
      </c>
      <c r="O21" s="147">
        <f t="shared" si="8"/>
        <v>0</v>
      </c>
      <c r="P21" s="81"/>
    </row>
    <row r="22" spans="1:16" ht="27.75" customHeight="1">
      <c r="A22" s="145">
        <v>2210201</v>
      </c>
      <c r="B22" s="145" t="s">
        <v>116</v>
      </c>
      <c r="C22" s="147">
        <f>N22</f>
        <v>22.66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22.66</v>
      </c>
      <c r="O22" s="147">
        <v>0</v>
      </c>
      <c r="P22" s="81"/>
    </row>
  </sheetData>
  <sheetProtection formatCells="0" formatColumns="0" formatRows="0"/>
  <mergeCells count="17">
    <mergeCell ref="P4:P5"/>
    <mergeCell ref="J4:J5"/>
    <mergeCell ref="K4:K5"/>
    <mergeCell ref="L4:L5"/>
    <mergeCell ref="M4:M5"/>
    <mergeCell ref="N4:N5"/>
    <mergeCell ref="O4:O5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200" verticalDpi="2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9"/>
  <sheetViews>
    <sheetView showGridLines="0" showZeros="0" workbookViewId="0" topLeftCell="A1">
      <selection activeCell="H25" sqref="H25"/>
    </sheetView>
  </sheetViews>
  <sheetFormatPr defaultColWidth="9.33203125" defaultRowHeight="11.25"/>
  <cols>
    <col min="1" max="1" width="12.66015625" style="0" customWidth="1"/>
    <col min="2" max="2" width="35.16015625" style="0" customWidth="1"/>
    <col min="3" max="3" width="11.83203125" style="67" customWidth="1"/>
    <col min="4" max="30" width="9.33203125" style="67" customWidth="1"/>
  </cols>
  <sheetData>
    <row r="1" spans="1:30" ht="21" customHeight="1">
      <c r="A1" s="1" t="s">
        <v>243</v>
      </c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ht="30" customHeight="1">
      <c r="A2" s="255" t="s">
        <v>279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</row>
    <row r="3" spans="1:30" ht="16.5" customHeight="1">
      <c r="A3" s="68"/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7" t="s">
        <v>118</v>
      </c>
    </row>
    <row r="4" spans="1:30" ht="27.75" customHeight="1">
      <c r="A4" s="257" t="s">
        <v>129</v>
      </c>
      <c r="B4" s="259" t="s">
        <v>119</v>
      </c>
      <c r="C4" s="259" t="s">
        <v>63</v>
      </c>
      <c r="D4" s="259" t="s">
        <v>144</v>
      </c>
      <c r="E4" s="259" t="s">
        <v>145</v>
      </c>
      <c r="F4" s="259" t="s">
        <v>146</v>
      </c>
      <c r="G4" s="259" t="s">
        <v>147</v>
      </c>
      <c r="H4" s="259" t="s">
        <v>148</v>
      </c>
      <c r="I4" s="259" t="s">
        <v>149</v>
      </c>
      <c r="J4" s="259" t="s">
        <v>150</v>
      </c>
      <c r="K4" s="259" t="s">
        <v>151</v>
      </c>
      <c r="L4" s="259" t="s">
        <v>152</v>
      </c>
      <c r="M4" s="259" t="s">
        <v>153</v>
      </c>
      <c r="N4" s="259" t="s">
        <v>154</v>
      </c>
      <c r="O4" s="259" t="s">
        <v>155</v>
      </c>
      <c r="P4" s="259" t="s">
        <v>156</v>
      </c>
      <c r="Q4" s="259" t="s">
        <v>157</v>
      </c>
      <c r="R4" s="259" t="s">
        <v>158</v>
      </c>
      <c r="S4" s="259" t="s">
        <v>159</v>
      </c>
      <c r="T4" s="259" t="s">
        <v>160</v>
      </c>
      <c r="U4" s="259" t="s">
        <v>161</v>
      </c>
      <c r="V4" s="259" t="s">
        <v>162</v>
      </c>
      <c r="W4" s="259" t="s">
        <v>163</v>
      </c>
      <c r="X4" s="259" t="s">
        <v>164</v>
      </c>
      <c r="Y4" s="259" t="s">
        <v>165</v>
      </c>
      <c r="Z4" s="259" t="s">
        <v>166</v>
      </c>
      <c r="AA4" s="259" t="s">
        <v>167</v>
      </c>
      <c r="AB4" s="259" t="s">
        <v>168</v>
      </c>
      <c r="AC4" s="259" t="s">
        <v>169</v>
      </c>
      <c r="AD4" s="259" t="s">
        <v>170</v>
      </c>
    </row>
    <row r="5" spans="1:30" ht="27.7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</row>
    <row r="6" spans="1:30" s="66" customFormat="1" ht="24" customHeight="1">
      <c r="A6" s="71"/>
      <c r="B6" s="71" t="s">
        <v>70</v>
      </c>
      <c r="C6" s="211">
        <f>C7</f>
        <v>32.78</v>
      </c>
      <c r="D6" s="138">
        <f aca="true" t="shared" si="0" ref="D6:AD8">SUM(D7)</f>
        <v>8</v>
      </c>
      <c r="E6" s="138">
        <f t="shared" si="0"/>
        <v>6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0</v>
      </c>
      <c r="J6" s="138">
        <f t="shared" si="0"/>
        <v>2.4</v>
      </c>
      <c r="K6" s="138"/>
      <c r="L6" s="138">
        <f t="shared" si="0"/>
        <v>0</v>
      </c>
      <c r="M6" s="138">
        <f t="shared" si="0"/>
        <v>1</v>
      </c>
      <c r="N6" s="138">
        <f t="shared" si="0"/>
        <v>0</v>
      </c>
      <c r="O6" s="138">
        <f t="shared" si="0"/>
        <v>1.5</v>
      </c>
      <c r="P6" s="138">
        <f t="shared" si="0"/>
        <v>1</v>
      </c>
      <c r="Q6" s="138">
        <f t="shared" si="0"/>
        <v>2</v>
      </c>
      <c r="R6" s="138">
        <f t="shared" si="0"/>
        <v>0.5</v>
      </c>
      <c r="S6" s="138">
        <f t="shared" si="0"/>
        <v>1.28</v>
      </c>
      <c r="T6" s="138">
        <f t="shared" si="0"/>
        <v>0</v>
      </c>
      <c r="U6" s="138">
        <f t="shared" si="0"/>
        <v>0</v>
      </c>
      <c r="V6" s="138">
        <f t="shared" si="0"/>
        <v>0</v>
      </c>
      <c r="W6" s="138">
        <f t="shared" si="0"/>
        <v>2.6</v>
      </c>
      <c r="X6" s="138">
        <f t="shared" si="0"/>
        <v>0.5</v>
      </c>
      <c r="Y6" s="138">
        <f t="shared" si="0"/>
        <v>0</v>
      </c>
      <c r="Z6" s="138">
        <f t="shared" si="0"/>
        <v>6</v>
      </c>
      <c r="AA6" s="138">
        <f t="shared" si="0"/>
        <v>0</v>
      </c>
      <c r="AB6" s="138">
        <f t="shared" si="0"/>
        <v>0</v>
      </c>
      <c r="AC6" s="138">
        <f t="shared" si="0"/>
        <v>0</v>
      </c>
      <c r="AD6" s="138">
        <f t="shared" si="0"/>
        <v>0</v>
      </c>
    </row>
    <row r="7" spans="1:30" ht="24" customHeight="1">
      <c r="A7" s="73">
        <v>212</v>
      </c>
      <c r="B7" s="73" t="s">
        <v>33</v>
      </c>
      <c r="C7" s="212">
        <f>SUM(C8)</f>
        <v>32.78</v>
      </c>
      <c r="D7" s="139">
        <f t="shared" si="0"/>
        <v>8</v>
      </c>
      <c r="E7" s="139">
        <f t="shared" si="0"/>
        <v>6</v>
      </c>
      <c r="F7" s="139">
        <f t="shared" si="0"/>
        <v>0</v>
      </c>
      <c r="G7" s="139">
        <f t="shared" si="0"/>
        <v>0</v>
      </c>
      <c r="H7" s="139">
        <f t="shared" si="0"/>
        <v>0</v>
      </c>
      <c r="I7" s="139">
        <f t="shared" si="0"/>
        <v>0</v>
      </c>
      <c r="J7" s="139">
        <f t="shared" si="0"/>
        <v>2.4</v>
      </c>
      <c r="K7" s="139">
        <f t="shared" si="0"/>
        <v>0</v>
      </c>
      <c r="L7" s="139">
        <f t="shared" si="0"/>
        <v>0</v>
      </c>
      <c r="M7" s="139">
        <f t="shared" si="0"/>
        <v>1</v>
      </c>
      <c r="N7" s="139">
        <f t="shared" si="0"/>
        <v>0</v>
      </c>
      <c r="O7" s="139">
        <f t="shared" si="0"/>
        <v>1.5</v>
      </c>
      <c r="P7" s="139">
        <f t="shared" si="0"/>
        <v>1</v>
      </c>
      <c r="Q7" s="139">
        <f t="shared" si="0"/>
        <v>2</v>
      </c>
      <c r="R7" s="139">
        <f t="shared" si="0"/>
        <v>0.5</v>
      </c>
      <c r="S7" s="139">
        <f t="shared" si="0"/>
        <v>1.28</v>
      </c>
      <c r="T7" s="139">
        <f t="shared" si="0"/>
        <v>0</v>
      </c>
      <c r="U7" s="139">
        <f t="shared" si="0"/>
        <v>0</v>
      </c>
      <c r="V7" s="139">
        <f t="shared" si="0"/>
        <v>0</v>
      </c>
      <c r="W7" s="139">
        <f t="shared" si="0"/>
        <v>2.6</v>
      </c>
      <c r="X7" s="139">
        <f t="shared" si="0"/>
        <v>0.5</v>
      </c>
      <c r="Y7" s="139">
        <f t="shared" si="0"/>
        <v>0</v>
      </c>
      <c r="Z7" s="139">
        <f t="shared" si="0"/>
        <v>6</v>
      </c>
      <c r="AA7" s="139">
        <f t="shared" si="0"/>
        <v>0</v>
      </c>
      <c r="AB7" s="139">
        <f t="shared" si="0"/>
        <v>0</v>
      </c>
      <c r="AC7" s="139">
        <f t="shared" si="0"/>
        <v>0</v>
      </c>
      <c r="AD7" s="139">
        <f t="shared" si="0"/>
        <v>0</v>
      </c>
    </row>
    <row r="8" spans="1:30" ht="24" customHeight="1">
      <c r="A8" s="73">
        <v>21201</v>
      </c>
      <c r="B8" s="73" t="s">
        <v>107</v>
      </c>
      <c r="C8" s="212">
        <f>SUM(C9)</f>
        <v>32.78</v>
      </c>
      <c r="D8" s="139">
        <f t="shared" si="0"/>
        <v>8</v>
      </c>
      <c r="E8" s="139">
        <f t="shared" si="0"/>
        <v>6</v>
      </c>
      <c r="F8" s="139">
        <f t="shared" si="0"/>
        <v>0</v>
      </c>
      <c r="G8" s="139">
        <f t="shared" si="0"/>
        <v>0</v>
      </c>
      <c r="H8" s="139">
        <f t="shared" si="0"/>
        <v>0</v>
      </c>
      <c r="I8" s="139">
        <f t="shared" si="0"/>
        <v>0</v>
      </c>
      <c r="J8" s="139">
        <f t="shared" si="0"/>
        <v>2.4</v>
      </c>
      <c r="K8" s="139">
        <f t="shared" si="0"/>
        <v>0</v>
      </c>
      <c r="L8" s="139">
        <f t="shared" si="0"/>
        <v>0</v>
      </c>
      <c r="M8" s="139">
        <f t="shared" si="0"/>
        <v>1</v>
      </c>
      <c r="N8" s="139">
        <f t="shared" si="0"/>
        <v>0</v>
      </c>
      <c r="O8" s="139">
        <f t="shared" si="0"/>
        <v>1.5</v>
      </c>
      <c r="P8" s="139">
        <f t="shared" si="0"/>
        <v>1</v>
      </c>
      <c r="Q8" s="139">
        <f t="shared" si="0"/>
        <v>2</v>
      </c>
      <c r="R8" s="139">
        <f t="shared" si="0"/>
        <v>0.5</v>
      </c>
      <c r="S8" s="139">
        <f t="shared" si="0"/>
        <v>1.28</v>
      </c>
      <c r="T8" s="139">
        <f t="shared" si="0"/>
        <v>0</v>
      </c>
      <c r="U8" s="139">
        <f t="shared" si="0"/>
        <v>0</v>
      </c>
      <c r="V8" s="139">
        <f t="shared" si="0"/>
        <v>0</v>
      </c>
      <c r="W8" s="139">
        <f t="shared" si="0"/>
        <v>2.6</v>
      </c>
      <c r="X8" s="139">
        <f t="shared" si="0"/>
        <v>0.5</v>
      </c>
      <c r="Y8" s="139">
        <f t="shared" si="0"/>
        <v>0</v>
      </c>
      <c r="Z8" s="139">
        <f t="shared" si="0"/>
        <v>6</v>
      </c>
      <c r="AA8" s="139">
        <f t="shared" si="0"/>
        <v>0</v>
      </c>
      <c r="AB8" s="139">
        <f t="shared" si="0"/>
        <v>0</v>
      </c>
      <c r="AC8" s="139">
        <f t="shared" si="0"/>
        <v>0</v>
      </c>
      <c r="AD8" s="139">
        <f t="shared" si="0"/>
        <v>0</v>
      </c>
    </row>
    <row r="9" spans="1:30" ht="27" customHeight="1">
      <c r="A9" s="73">
        <v>2120101</v>
      </c>
      <c r="B9" s="73" t="s">
        <v>285</v>
      </c>
      <c r="C9" s="212">
        <f>SUM(D9:AD9)</f>
        <v>32.78</v>
      </c>
      <c r="D9" s="140">
        <v>8</v>
      </c>
      <c r="E9" s="140">
        <v>6</v>
      </c>
      <c r="F9" s="139"/>
      <c r="G9" s="139"/>
      <c r="H9" s="139"/>
      <c r="I9" s="139"/>
      <c r="J9" s="140">
        <v>2.4</v>
      </c>
      <c r="K9" s="139"/>
      <c r="L9" s="139"/>
      <c r="M9" s="140">
        <v>1</v>
      </c>
      <c r="N9" s="139"/>
      <c r="O9" s="140">
        <v>1.5</v>
      </c>
      <c r="P9" s="140">
        <v>1</v>
      </c>
      <c r="Q9" s="140">
        <v>2</v>
      </c>
      <c r="R9" s="140">
        <v>0.5</v>
      </c>
      <c r="S9" s="139">
        <v>1.28</v>
      </c>
      <c r="T9" s="139"/>
      <c r="U9" s="139"/>
      <c r="V9" s="139"/>
      <c r="W9" s="140">
        <v>2.6</v>
      </c>
      <c r="X9" s="140">
        <v>0.5</v>
      </c>
      <c r="Y9" s="139"/>
      <c r="Z9" s="140">
        <v>6</v>
      </c>
      <c r="AA9" s="139"/>
      <c r="AB9" s="139"/>
      <c r="AC9" s="139"/>
      <c r="AD9" s="139"/>
    </row>
  </sheetData>
  <sheetProtection formatCells="0" formatColumns="0" formatRows="0"/>
  <mergeCells count="31">
    <mergeCell ref="AB4:AB5"/>
    <mergeCell ref="AC4:AC5"/>
    <mergeCell ref="AD4:AD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2:AD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200" verticalDpi="200" orientation="landscape" paperSize="9" scale="4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3"/>
  <sheetViews>
    <sheetView showGridLines="0" showZeros="0" workbookViewId="0" topLeftCell="A1">
      <selection activeCell="P23" sqref="P23"/>
    </sheetView>
  </sheetViews>
  <sheetFormatPr defaultColWidth="9.33203125" defaultRowHeight="11.25"/>
  <cols>
    <col min="1" max="1" width="12.66015625" style="0" customWidth="1"/>
    <col min="2" max="2" width="35.16015625" style="0" customWidth="1"/>
    <col min="3" max="3" width="11.83203125" style="67" customWidth="1"/>
    <col min="4" max="19" width="9.33203125" style="67" customWidth="1"/>
  </cols>
  <sheetData>
    <row r="1" spans="1:19" ht="21" customHeight="1">
      <c r="A1" s="1" t="s">
        <v>244</v>
      </c>
      <c r="B1" s="68"/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ht="30" customHeight="1">
      <c r="A2" s="255" t="s">
        <v>278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</row>
    <row r="3" spans="1:19" ht="16.5" customHeight="1">
      <c r="A3" s="68"/>
      <c r="B3" s="68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7" t="s">
        <v>118</v>
      </c>
    </row>
    <row r="4" spans="1:19" ht="27.75" customHeight="1">
      <c r="A4" s="257" t="s">
        <v>129</v>
      </c>
      <c r="B4" s="259" t="s">
        <v>119</v>
      </c>
      <c r="C4" s="259" t="s">
        <v>63</v>
      </c>
      <c r="D4" s="257" t="s">
        <v>172</v>
      </c>
      <c r="E4" s="257" t="s">
        <v>173</v>
      </c>
      <c r="F4" s="257" t="s">
        <v>174</v>
      </c>
      <c r="G4" s="257" t="s">
        <v>175</v>
      </c>
      <c r="H4" s="257" t="s">
        <v>176</v>
      </c>
      <c r="I4" s="257" t="s">
        <v>177</v>
      </c>
      <c r="J4" s="257" t="s">
        <v>178</v>
      </c>
      <c r="K4" s="257" t="s">
        <v>179</v>
      </c>
      <c r="L4" s="257" t="s">
        <v>180</v>
      </c>
      <c r="M4" s="257" t="s">
        <v>181</v>
      </c>
      <c r="N4" s="257" t="s">
        <v>182</v>
      </c>
      <c r="O4" s="257" t="s">
        <v>183</v>
      </c>
      <c r="P4" s="257" t="s">
        <v>184</v>
      </c>
      <c r="Q4" s="257" t="s">
        <v>185</v>
      </c>
      <c r="R4" s="257" t="s">
        <v>186</v>
      </c>
      <c r="S4" s="257" t="s">
        <v>187</v>
      </c>
    </row>
    <row r="5" spans="1:19" ht="27.75" customHeight="1">
      <c r="A5" s="258"/>
      <c r="B5" s="259"/>
      <c r="C5" s="259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</row>
    <row r="6" spans="1:19" ht="27.75" customHeight="1">
      <c r="A6" s="219"/>
      <c r="B6" s="220" t="s">
        <v>340</v>
      </c>
      <c r="C6" s="220">
        <f>E6</f>
        <v>8.72</v>
      </c>
      <c r="D6" s="219"/>
      <c r="E6" s="219">
        <v>8.72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</row>
    <row r="7" spans="1:19" s="66" customFormat="1" ht="24" customHeight="1">
      <c r="A7" s="73">
        <v>212</v>
      </c>
      <c r="B7" s="73" t="s">
        <v>33</v>
      </c>
      <c r="C7" s="222">
        <f>E7</f>
        <v>8.72</v>
      </c>
      <c r="D7" s="72"/>
      <c r="E7" s="223">
        <v>8.72</v>
      </c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24" customHeight="1">
      <c r="A8" s="73">
        <v>21201</v>
      </c>
      <c r="B8" s="73" t="s">
        <v>107</v>
      </c>
      <c r="C8" s="222">
        <f>E8</f>
        <v>8.72</v>
      </c>
      <c r="D8" s="74"/>
      <c r="E8" s="74">
        <v>8.72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</row>
    <row r="9" spans="1:19" ht="24" customHeight="1">
      <c r="A9" s="73">
        <v>2120101</v>
      </c>
      <c r="B9" s="73" t="s">
        <v>285</v>
      </c>
      <c r="C9" s="222">
        <f>E9</f>
        <v>8.72</v>
      </c>
      <c r="D9" s="74"/>
      <c r="E9" s="74">
        <v>8.72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</row>
    <row r="10" spans="1:19" ht="27" customHeight="1">
      <c r="A10" s="73"/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</row>
    <row r="11" spans="1:19" ht="27" customHeight="1">
      <c r="A11" s="51"/>
      <c r="B11" s="7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19" ht="27" customHeight="1">
      <c r="A12" s="51"/>
      <c r="B12" s="75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19" ht="27" customHeight="1">
      <c r="A13" s="51"/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</sheetData>
  <sheetProtection formatCells="0" formatColumns="0" formatRows="0"/>
  <mergeCells count="20"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200" verticalDpi="2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"/>
  <sheetViews>
    <sheetView showGridLines="0" showZeros="0" workbookViewId="0" topLeftCell="A1">
      <selection activeCell="K26" sqref="K26"/>
    </sheetView>
  </sheetViews>
  <sheetFormatPr defaultColWidth="9.33203125" defaultRowHeight="11.25"/>
  <cols>
    <col min="1" max="1" width="10.83203125" style="0" customWidth="1"/>
    <col min="2" max="2" width="22.16015625" style="0" customWidth="1"/>
    <col min="3" max="3" width="15.33203125" style="0" customWidth="1"/>
    <col min="4" max="14" width="12.5" style="0" customWidth="1"/>
  </cols>
  <sheetData>
    <row r="1" spans="1:14" ht="15.75" customHeight="1">
      <c r="A1" s="1" t="s">
        <v>245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64"/>
    </row>
    <row r="2" spans="1:14" s="55" customFormat="1" ht="30" customHeight="1">
      <c r="A2" s="214" t="s">
        <v>282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</row>
    <row r="3" spans="1:14" ht="19.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65" t="s">
        <v>118</v>
      </c>
    </row>
    <row r="4" spans="1:14" ht="24.75" customHeight="1">
      <c r="A4" s="260" t="s">
        <v>129</v>
      </c>
      <c r="B4" s="262" t="s">
        <v>119</v>
      </c>
      <c r="C4" s="263" t="s">
        <v>63</v>
      </c>
      <c r="D4" s="265" t="s">
        <v>189</v>
      </c>
      <c r="E4" s="267" t="s">
        <v>190</v>
      </c>
      <c r="F4" s="262" t="s">
        <v>191</v>
      </c>
      <c r="G4" s="262" t="s">
        <v>192</v>
      </c>
      <c r="H4" s="262" t="s">
        <v>193</v>
      </c>
      <c r="I4" s="262" t="s">
        <v>194</v>
      </c>
      <c r="J4" s="262" t="s">
        <v>141</v>
      </c>
      <c r="K4" s="264" t="s">
        <v>195</v>
      </c>
      <c r="L4" s="264" t="s">
        <v>196</v>
      </c>
      <c r="M4" s="264" t="s">
        <v>197</v>
      </c>
      <c r="N4" s="264" t="s">
        <v>198</v>
      </c>
    </row>
    <row r="5" spans="1:14" ht="24.75" customHeight="1">
      <c r="A5" s="261"/>
      <c r="B5" s="262"/>
      <c r="C5" s="264"/>
      <c r="D5" s="266"/>
      <c r="E5" s="268"/>
      <c r="F5" s="262"/>
      <c r="G5" s="262"/>
      <c r="H5" s="262"/>
      <c r="I5" s="262"/>
      <c r="J5" s="262"/>
      <c r="K5" s="264"/>
      <c r="L5" s="264"/>
      <c r="M5" s="264"/>
      <c r="N5" s="264"/>
    </row>
    <row r="6" spans="1:14" s="56" customFormat="1" ht="29.25" customHeight="1">
      <c r="A6" s="60"/>
      <c r="B6" s="224" t="s">
        <v>271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27" customHeight="1">
      <c r="A7" s="62"/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</row>
    <row r="8" spans="1:14" ht="31.5" customHeight="1">
      <c r="A8" s="62"/>
      <c r="B8" s="62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32.25" customHeight="1">
      <c r="A9" s="62"/>
      <c r="B9" s="62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</sheetData>
  <sheetProtection formatCells="0" formatColumns="0" formatRows="0"/>
  <mergeCells count="14">
    <mergeCell ref="M4:M5"/>
    <mergeCell ref="N4:N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200" verticalDpi="200" orientation="landscape" paperSize="9" scale="7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Q10"/>
  <sheetViews>
    <sheetView showGridLines="0" showZeros="0" workbookViewId="0" topLeftCell="A1">
      <selection activeCell="D7" sqref="D7"/>
    </sheetView>
  </sheetViews>
  <sheetFormatPr defaultColWidth="8" defaultRowHeight="11.25"/>
  <cols>
    <col min="1" max="3" width="5.66015625" style="47" customWidth="1"/>
    <col min="4" max="4" width="24.16015625" style="47" customWidth="1"/>
    <col min="5" max="5" width="19" style="47" customWidth="1"/>
    <col min="6" max="6" width="14.33203125" style="47" customWidth="1"/>
    <col min="7" max="7" width="16.83203125" style="47" customWidth="1"/>
    <col min="8" max="8" width="17" style="47" customWidth="1"/>
    <col min="9" max="9" width="14.5" style="47" customWidth="1"/>
    <col min="10" max="10" width="28.16015625" style="47" customWidth="1"/>
    <col min="11" max="11" width="18.33203125" style="47" customWidth="1"/>
    <col min="12" max="16384" width="8" style="47" customWidth="1"/>
  </cols>
  <sheetData>
    <row r="1" ht="21" customHeight="1">
      <c r="A1" s="5" t="s">
        <v>246</v>
      </c>
    </row>
    <row r="2" spans="1:11" ht="36.75" customHeight="1">
      <c r="A2" s="217" t="s">
        <v>281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1.75" customHeight="1">
      <c r="A3" s="230"/>
      <c r="B3" s="230"/>
      <c r="C3" s="230"/>
      <c r="D3" s="230"/>
      <c r="E3" s="230"/>
      <c r="F3" s="230"/>
      <c r="G3" s="230"/>
      <c r="H3" s="230"/>
      <c r="I3" s="230"/>
      <c r="J3" s="50"/>
      <c r="K3" s="36" t="s">
        <v>1</v>
      </c>
    </row>
    <row r="4" spans="1:11" ht="18.75" customHeight="1">
      <c r="A4" s="233" t="s">
        <v>74</v>
      </c>
      <c r="B4" s="233"/>
      <c r="C4" s="233"/>
      <c r="D4" s="233"/>
      <c r="E4" s="283" t="s">
        <v>247</v>
      </c>
      <c r="F4" s="233" t="s">
        <v>120</v>
      </c>
      <c r="G4" s="233"/>
      <c r="H4" s="233"/>
      <c r="I4" s="278"/>
      <c r="J4" s="234" t="s">
        <v>121</v>
      </c>
      <c r="K4" s="234" t="s">
        <v>122</v>
      </c>
    </row>
    <row r="5" spans="1:11" ht="19.5" customHeight="1">
      <c r="A5" s="278" t="s">
        <v>129</v>
      </c>
      <c r="B5" s="282"/>
      <c r="C5" s="283"/>
      <c r="D5" s="234" t="s">
        <v>75</v>
      </c>
      <c r="E5" s="283"/>
      <c r="F5" s="233" t="s">
        <v>70</v>
      </c>
      <c r="G5" s="233" t="s">
        <v>124</v>
      </c>
      <c r="H5" s="233" t="s">
        <v>125</v>
      </c>
      <c r="I5" s="233" t="s">
        <v>127</v>
      </c>
      <c r="J5" s="238"/>
      <c r="K5" s="238"/>
    </row>
    <row r="6" spans="1:11" ht="23.25" customHeight="1">
      <c r="A6" s="8" t="s">
        <v>76</v>
      </c>
      <c r="B6" s="8" t="s">
        <v>77</v>
      </c>
      <c r="C6" s="8" t="s">
        <v>78</v>
      </c>
      <c r="D6" s="239"/>
      <c r="E6" s="283"/>
      <c r="F6" s="233"/>
      <c r="G6" s="233"/>
      <c r="H6" s="233"/>
      <c r="I6" s="233"/>
      <c r="J6" s="239"/>
      <c r="K6" s="239"/>
    </row>
    <row r="7" spans="1:11" ht="26.25" customHeight="1">
      <c r="A7" s="51"/>
      <c r="B7" s="51"/>
      <c r="C7" s="51"/>
      <c r="D7" s="225" t="s">
        <v>341</v>
      </c>
      <c r="E7" s="53"/>
      <c r="F7" s="18"/>
      <c r="G7" s="18"/>
      <c r="H7" s="18"/>
      <c r="I7" s="18"/>
      <c r="J7" s="53"/>
      <c r="K7" s="18"/>
    </row>
    <row r="8" spans="1:251" ht="30" customHeight="1">
      <c r="A8" s="51"/>
      <c r="B8" s="51"/>
      <c r="C8" s="51"/>
      <c r="D8" s="52"/>
      <c r="E8" s="53"/>
      <c r="F8" s="54"/>
      <c r="G8" s="54"/>
      <c r="H8" s="54"/>
      <c r="I8" s="54"/>
      <c r="J8" s="53"/>
      <c r="K8" s="5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39" customHeight="1">
      <c r="A9" s="51"/>
      <c r="B9" s="51"/>
      <c r="C9" s="51"/>
      <c r="D9" s="52"/>
      <c r="E9" s="53"/>
      <c r="F9" s="54"/>
      <c r="G9" s="54"/>
      <c r="H9" s="54"/>
      <c r="I9" s="54"/>
      <c r="J9" s="53"/>
      <c r="K9" s="5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30" customHeight="1">
      <c r="A10" s="51"/>
      <c r="B10" s="51"/>
      <c r="C10" s="51"/>
      <c r="D10" s="52"/>
      <c r="E10" s="53"/>
      <c r="F10" s="54"/>
      <c r="G10" s="54"/>
      <c r="H10" s="54"/>
      <c r="I10" s="54"/>
      <c r="J10" s="53"/>
      <c r="K10" s="5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</sheetData>
  <sheetProtection formatCells="0" formatColumns="0" formatRows="0"/>
  <mergeCells count="12">
    <mergeCell ref="F5:F6"/>
    <mergeCell ref="G5:G6"/>
    <mergeCell ref="H5:H6"/>
    <mergeCell ref="I5:I6"/>
    <mergeCell ref="J4:J6"/>
    <mergeCell ref="K4:K6"/>
    <mergeCell ref="A3:I3"/>
    <mergeCell ref="A4:D4"/>
    <mergeCell ref="F4:I4"/>
    <mergeCell ref="A5:C5"/>
    <mergeCell ref="D5:D6"/>
    <mergeCell ref="E4:E6"/>
  </mergeCells>
  <printOptions/>
  <pageMargins left="0.71" right="0.71" top="0.63" bottom="0.75" header="0.31" footer="0.31"/>
  <pageSetup horizontalDpi="600" verticalDpi="600" orientation="landscape" paperSize="9" scale="9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M20"/>
  <sheetViews>
    <sheetView showGridLines="0" showZeros="0" workbookViewId="0" topLeftCell="A1">
      <selection activeCell="D6" sqref="D6"/>
    </sheetView>
  </sheetViews>
  <sheetFormatPr defaultColWidth="9.16015625" defaultRowHeight="12.75" customHeight="1"/>
  <cols>
    <col min="1" max="1" width="9.5" style="40" customWidth="1"/>
    <col min="2" max="2" width="7" style="40" customWidth="1"/>
    <col min="3" max="3" width="5.5" style="40" customWidth="1"/>
    <col min="4" max="4" width="35.83203125" style="40" customWidth="1"/>
    <col min="5" max="5" width="22.66015625" style="40" customWidth="1"/>
    <col min="6" max="9" width="12" style="40" customWidth="1"/>
    <col min="10" max="10" width="16.5" style="40" customWidth="1"/>
    <col min="11" max="11" width="16.33203125" style="40" customWidth="1"/>
    <col min="12" max="247" width="9.16015625" style="40" customWidth="1"/>
    <col min="248" max="16384" width="9.16015625" style="40" customWidth="1"/>
  </cols>
  <sheetData>
    <row r="1" spans="1:247" ht="19.5" customHeight="1">
      <c r="A1" s="1" t="s">
        <v>248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37.5" customHeight="1">
      <c r="A2" s="216" t="s">
        <v>280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1.75" customHeight="1">
      <c r="A3"/>
      <c r="B3" s="42"/>
      <c r="C3" s="42"/>
      <c r="D3" s="42"/>
      <c r="E3" s="42"/>
      <c r="F3" s="42"/>
      <c r="G3" s="42"/>
      <c r="H3" s="42"/>
      <c r="I3" s="42"/>
      <c r="J3" s="42"/>
      <c r="K3" s="36" t="s">
        <v>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6.25" customHeight="1">
      <c r="A4" s="25" t="s">
        <v>74</v>
      </c>
      <c r="B4" s="25"/>
      <c r="C4" s="43"/>
      <c r="D4" s="284" t="s">
        <v>119</v>
      </c>
      <c r="E4" s="284" t="s">
        <v>63</v>
      </c>
      <c r="F4" s="25" t="s">
        <v>120</v>
      </c>
      <c r="G4" s="27"/>
      <c r="H4" s="27"/>
      <c r="I4" s="27"/>
      <c r="J4" s="286" t="s">
        <v>121</v>
      </c>
      <c r="K4" s="288" t="s">
        <v>122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8.25" customHeight="1">
      <c r="A5" s="28" t="s">
        <v>76</v>
      </c>
      <c r="B5" s="28" t="s">
        <v>77</v>
      </c>
      <c r="C5" s="28" t="s">
        <v>78</v>
      </c>
      <c r="D5" s="285"/>
      <c r="E5" s="285"/>
      <c r="F5" s="29" t="s">
        <v>70</v>
      </c>
      <c r="G5" s="30" t="s">
        <v>124</v>
      </c>
      <c r="H5" s="31" t="s">
        <v>125</v>
      </c>
      <c r="I5" s="37" t="s">
        <v>127</v>
      </c>
      <c r="J5" s="287"/>
      <c r="K5" s="289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39" customFormat="1" ht="24" customHeight="1">
      <c r="A6" s="44"/>
      <c r="B6" s="44"/>
      <c r="C6" s="44"/>
      <c r="D6" s="226" t="s">
        <v>341</v>
      </c>
      <c r="E6" s="45"/>
      <c r="F6" s="45"/>
      <c r="G6" s="45"/>
      <c r="H6" s="45"/>
      <c r="I6" s="45"/>
      <c r="J6" s="45"/>
      <c r="K6" s="46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2.7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12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12.75" customHeight="1">
      <c r="A9" s="39"/>
      <c r="B9" s="39"/>
      <c r="C9" s="39"/>
      <c r="D9" s="39"/>
      <c r="J9" s="39"/>
      <c r="K9" s="39"/>
      <c r="L9" s="3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2:247" ht="12.75" customHeight="1">
      <c r="B10" s="39"/>
      <c r="C10" s="39"/>
      <c r="D10" s="39"/>
      <c r="E10" s="39"/>
      <c r="F10" s="39"/>
      <c r="G10" s="39"/>
      <c r="H10" s="39"/>
      <c r="I10" s="39"/>
      <c r="J10" s="39"/>
      <c r="L10" s="39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2:247" ht="12.75" customHeight="1">
      <c r="B11" s="39"/>
      <c r="C11" s="39"/>
      <c r="D11" s="39"/>
      <c r="E11" s="39"/>
      <c r="K11" s="39"/>
      <c r="L11" s="39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12.75" customHeight="1">
      <c r="B12" s="39"/>
      <c r="C12" s="39"/>
      <c r="D12" s="39"/>
      <c r="E12" s="39"/>
      <c r="K12" s="39"/>
      <c r="L12" s="39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2:247" ht="12.75" customHeight="1">
      <c r="B13" s="39"/>
      <c r="D13" s="39"/>
      <c r="E13" s="39"/>
      <c r="K13" s="39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12.75" customHeight="1">
      <c r="B14" s="39"/>
      <c r="C14" s="39"/>
      <c r="D14" s="39"/>
      <c r="E14" s="39"/>
      <c r="K14" s="39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12.75" customHeight="1">
      <c r="B15" s="39"/>
      <c r="C15" s="39"/>
      <c r="D15" s="39"/>
      <c r="E15" s="39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12.75" customHeight="1">
      <c r="D16" s="39"/>
      <c r="E16" s="39"/>
      <c r="G16" s="39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12.75" customHeight="1">
      <c r="A17"/>
      <c r="B17"/>
      <c r="C17"/>
      <c r="D17" s="39"/>
      <c r="E17" s="39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12.75" customHeight="1">
      <c r="A18"/>
      <c r="B18"/>
      <c r="C18"/>
      <c r="D18" s="39"/>
      <c r="E18" s="39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12.75" customHeight="1">
      <c r="A19"/>
      <c r="B19"/>
      <c r="C19"/>
      <c r="E19" s="3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12.75" customHeight="1">
      <c r="A20"/>
      <c r="B20"/>
      <c r="C20"/>
      <c r="E20" s="39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</sheetData>
  <sheetProtection formatCells="0" formatColumns="0" formatRows="0"/>
  <mergeCells count="4">
    <mergeCell ref="D4:D5"/>
    <mergeCell ref="E4:E5"/>
    <mergeCell ref="J4:J5"/>
    <mergeCell ref="K4:K5"/>
  </mergeCells>
  <printOptions horizontalCentered="1"/>
  <pageMargins left="0.35" right="0.35" top="0.59" bottom="0.59" header="0.5" footer="0.5"/>
  <pageSetup blackAndWhite="1" horizontalDpi="200" verticalDpi="2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M26"/>
  <sheetViews>
    <sheetView showGridLines="0" showZeros="0" workbookViewId="0" topLeftCell="A1">
      <selection activeCell="H22" sqref="H22"/>
    </sheetView>
  </sheetViews>
  <sheetFormatPr defaultColWidth="9.16015625" defaultRowHeight="12.75" customHeight="1"/>
  <cols>
    <col min="1" max="1" width="9" style="23" customWidth="1"/>
    <col min="2" max="2" width="7.5" style="23" customWidth="1"/>
    <col min="3" max="3" width="5.33203125" style="24" customWidth="1"/>
    <col min="4" max="4" width="46.83203125" style="23" customWidth="1"/>
    <col min="5" max="5" width="25.33203125" style="23" customWidth="1"/>
    <col min="6" max="11" width="18" style="23" customWidth="1"/>
    <col min="12" max="12" width="16.83203125" style="23" customWidth="1"/>
    <col min="13" max="247" width="9.16015625" style="23" customWidth="1"/>
    <col min="248" max="16384" width="9.16015625" style="23" customWidth="1"/>
  </cols>
  <sheetData>
    <row r="1" spans="1:247" ht="15" customHeight="1">
      <c r="A1" s="1" t="s">
        <v>249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7" customHeight="1">
      <c r="A2" s="290" t="s">
        <v>283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2:247" ht="21" customHeight="1">
      <c r="L3" s="36" t="s">
        <v>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31.5" customHeight="1">
      <c r="A4" s="25" t="s">
        <v>74</v>
      </c>
      <c r="B4" s="25"/>
      <c r="C4" s="26"/>
      <c r="D4" s="284" t="s">
        <v>119</v>
      </c>
      <c r="E4" s="284" t="s">
        <v>63</v>
      </c>
      <c r="F4" s="25" t="s">
        <v>120</v>
      </c>
      <c r="G4" s="27"/>
      <c r="H4" s="27"/>
      <c r="I4" s="27"/>
      <c r="J4" s="27"/>
      <c r="K4" s="286" t="s">
        <v>121</v>
      </c>
      <c r="L4" s="284" t="s">
        <v>122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0.75" customHeight="1">
      <c r="A5" s="28" t="s">
        <v>76</v>
      </c>
      <c r="B5" s="28" t="s">
        <v>77</v>
      </c>
      <c r="C5" s="28" t="s">
        <v>78</v>
      </c>
      <c r="D5" s="285"/>
      <c r="E5" s="285"/>
      <c r="F5" s="29" t="s">
        <v>70</v>
      </c>
      <c r="G5" s="30" t="s">
        <v>124</v>
      </c>
      <c r="H5" s="31" t="s">
        <v>125</v>
      </c>
      <c r="I5" s="37" t="s">
        <v>126</v>
      </c>
      <c r="J5" s="37" t="s">
        <v>127</v>
      </c>
      <c r="K5" s="287"/>
      <c r="L5" s="28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s="22" customFormat="1" ht="27" customHeight="1">
      <c r="A6" s="32"/>
      <c r="B6" s="32"/>
      <c r="C6" s="32"/>
      <c r="D6" s="8" t="s">
        <v>70</v>
      </c>
      <c r="E6" s="158">
        <f>SUM(F6+K6+L6)</f>
        <v>424.4200000000001</v>
      </c>
      <c r="F6" s="159">
        <f>SUM(G6:J6)</f>
        <v>302.4200000000001</v>
      </c>
      <c r="G6" s="159">
        <f aca="true" t="shared" si="0" ref="G6:L6">SUM(G7+G10+G16+G20+G24)</f>
        <v>260.92</v>
      </c>
      <c r="H6" s="159">
        <f t="shared" si="0"/>
        <v>32.78</v>
      </c>
      <c r="I6" s="159">
        <f t="shared" si="0"/>
        <v>8.72</v>
      </c>
      <c r="J6" s="159">
        <f t="shared" si="0"/>
        <v>0</v>
      </c>
      <c r="K6" s="159">
        <f t="shared" si="0"/>
        <v>122</v>
      </c>
      <c r="L6" s="33">
        <f t="shared" si="0"/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27" customHeight="1">
      <c r="A7" s="176" t="s">
        <v>79</v>
      </c>
      <c r="B7" s="176"/>
      <c r="C7" s="176"/>
      <c r="D7" s="177" t="s">
        <v>8</v>
      </c>
      <c r="E7" s="160">
        <f>SUM(F7+K7+L7)</f>
        <v>79</v>
      </c>
      <c r="F7" s="2">
        <f aca="true" t="shared" si="1" ref="F7:F26">SUM(G7:J7)</f>
        <v>0</v>
      </c>
      <c r="G7" s="2"/>
      <c r="H7" s="2"/>
      <c r="I7" s="2"/>
      <c r="J7" s="2"/>
      <c r="K7" s="160">
        <f>SUM(K8)</f>
        <v>79</v>
      </c>
      <c r="L7" s="35">
        <f>SUM(L8)</f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7" customHeight="1">
      <c r="A8" s="176"/>
      <c r="B8" s="176" t="s">
        <v>80</v>
      </c>
      <c r="C8" s="176"/>
      <c r="D8" s="177" t="s">
        <v>81</v>
      </c>
      <c r="E8" s="160">
        <f aca="true" t="shared" si="2" ref="E8:E26">SUM(F8+K8+L8)</f>
        <v>79</v>
      </c>
      <c r="F8" s="2">
        <f t="shared" si="1"/>
        <v>0</v>
      </c>
      <c r="G8" s="2"/>
      <c r="H8" s="2"/>
      <c r="I8" s="2"/>
      <c r="J8" s="2"/>
      <c r="K8" s="160">
        <f>SUM(K9)</f>
        <v>79</v>
      </c>
      <c r="L8" s="35">
        <f>SUM(L9)</f>
        <v>0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" customHeight="1">
      <c r="A9" s="176" t="s">
        <v>82</v>
      </c>
      <c r="B9" s="176" t="s">
        <v>83</v>
      </c>
      <c r="C9" s="176" t="s">
        <v>84</v>
      </c>
      <c r="D9" s="177" t="s">
        <v>85</v>
      </c>
      <c r="E9" s="160">
        <f t="shared" si="2"/>
        <v>79</v>
      </c>
      <c r="F9" s="2">
        <f t="shared" si="1"/>
        <v>0</v>
      </c>
      <c r="G9" s="2"/>
      <c r="H9" s="2"/>
      <c r="I9" s="2"/>
      <c r="J9" s="2"/>
      <c r="K9" s="160">
        <v>79</v>
      </c>
      <c r="L9" s="38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7" customHeight="1">
      <c r="A10" s="176" t="s">
        <v>86</v>
      </c>
      <c r="B10" s="176"/>
      <c r="C10" s="176"/>
      <c r="D10" s="177" t="s">
        <v>25</v>
      </c>
      <c r="E10" s="160">
        <f t="shared" si="2"/>
        <v>36.839999999999996</v>
      </c>
      <c r="F10" s="2">
        <f t="shared" si="1"/>
        <v>36.839999999999996</v>
      </c>
      <c r="G10" s="2">
        <f>SUM(G11+G13)</f>
        <v>36.839999999999996</v>
      </c>
      <c r="H10" s="2"/>
      <c r="I10" s="2"/>
      <c r="J10" s="2"/>
      <c r="K10" s="160"/>
      <c r="L10" s="35">
        <f>SUM(L11+L13)</f>
        <v>0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7" customHeight="1">
      <c r="A11" s="176"/>
      <c r="B11" s="176" t="s">
        <v>87</v>
      </c>
      <c r="C11" s="176"/>
      <c r="D11" s="177" t="s">
        <v>88</v>
      </c>
      <c r="E11" s="160">
        <f t="shared" si="2"/>
        <v>1.29</v>
      </c>
      <c r="F11" s="2">
        <f t="shared" si="1"/>
        <v>1.29</v>
      </c>
      <c r="G11" s="161">
        <f>SUM(G12)</f>
        <v>1.29</v>
      </c>
      <c r="H11" s="2"/>
      <c r="I11" s="2"/>
      <c r="J11" s="2"/>
      <c r="K11" s="160"/>
      <c r="L11" s="35">
        <f>SUM(L12)</f>
        <v>0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7" customHeight="1">
      <c r="A12" s="176" t="s">
        <v>89</v>
      </c>
      <c r="B12" s="176" t="s">
        <v>90</v>
      </c>
      <c r="C12" s="176" t="s">
        <v>91</v>
      </c>
      <c r="D12" s="177" t="s">
        <v>92</v>
      </c>
      <c r="E12" s="160">
        <f t="shared" si="2"/>
        <v>1.29</v>
      </c>
      <c r="F12" s="2">
        <f t="shared" si="1"/>
        <v>1.29</v>
      </c>
      <c r="G12" s="2">
        <v>1.29</v>
      </c>
      <c r="H12" s="2"/>
      <c r="I12" s="2"/>
      <c r="J12" s="2"/>
      <c r="K12" s="160"/>
      <c r="L12" s="38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7" customHeight="1">
      <c r="A13" s="176"/>
      <c r="B13" s="176" t="s">
        <v>93</v>
      </c>
      <c r="C13" s="176"/>
      <c r="D13" s="177" t="s">
        <v>94</v>
      </c>
      <c r="E13" s="160">
        <f t="shared" si="2"/>
        <v>35.55</v>
      </c>
      <c r="F13" s="2">
        <f t="shared" si="1"/>
        <v>35.55</v>
      </c>
      <c r="G13" s="2">
        <f>SUM(G14:G15)</f>
        <v>35.55</v>
      </c>
      <c r="H13" s="2"/>
      <c r="I13" s="2"/>
      <c r="J13" s="2"/>
      <c r="K13" s="160"/>
      <c r="L13" s="35">
        <f>SUM(L14:L15)</f>
        <v>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7" customHeight="1">
      <c r="A14" s="162" t="s">
        <v>89</v>
      </c>
      <c r="B14" s="162" t="s">
        <v>95</v>
      </c>
      <c r="C14" s="162" t="s">
        <v>260</v>
      </c>
      <c r="D14" s="163" t="s">
        <v>266</v>
      </c>
      <c r="E14" s="160">
        <f t="shared" si="2"/>
        <v>23.7</v>
      </c>
      <c r="F14" s="2">
        <f t="shared" si="1"/>
        <v>23.7</v>
      </c>
      <c r="G14" s="2">
        <v>23.7</v>
      </c>
      <c r="H14" s="2"/>
      <c r="I14" s="2"/>
      <c r="J14" s="2"/>
      <c r="K14" s="160"/>
      <c r="L14" s="3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7" customHeight="1">
      <c r="A15" s="162" t="s">
        <v>89</v>
      </c>
      <c r="B15" s="162" t="s">
        <v>95</v>
      </c>
      <c r="C15" s="162" t="s">
        <v>84</v>
      </c>
      <c r="D15" s="163" t="s">
        <v>97</v>
      </c>
      <c r="E15" s="160">
        <f t="shared" si="2"/>
        <v>11.85</v>
      </c>
      <c r="F15" s="2">
        <f t="shared" si="1"/>
        <v>11.85</v>
      </c>
      <c r="G15" s="2">
        <v>11.85</v>
      </c>
      <c r="H15" s="2"/>
      <c r="I15" s="2"/>
      <c r="J15" s="2"/>
      <c r="K15" s="160"/>
      <c r="L15" s="3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7" customHeight="1">
      <c r="A16" s="176" t="s">
        <v>98</v>
      </c>
      <c r="B16" s="176"/>
      <c r="C16" s="176"/>
      <c r="D16" s="177" t="s">
        <v>99</v>
      </c>
      <c r="E16" s="160">
        <f t="shared" si="2"/>
        <v>12.59</v>
      </c>
      <c r="F16" s="2">
        <f t="shared" si="1"/>
        <v>12.59</v>
      </c>
      <c r="G16" s="2">
        <f>SUM(G17)</f>
        <v>12.59</v>
      </c>
      <c r="H16" s="2"/>
      <c r="I16" s="2"/>
      <c r="J16" s="2"/>
      <c r="K16" s="160"/>
      <c r="L16" s="35">
        <f>SUM(L17)</f>
        <v>0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7" customHeight="1">
      <c r="A17" s="176"/>
      <c r="B17" s="176" t="s">
        <v>100</v>
      </c>
      <c r="C17" s="176"/>
      <c r="D17" s="177" t="s">
        <v>101</v>
      </c>
      <c r="E17" s="160">
        <f t="shared" si="2"/>
        <v>12.59</v>
      </c>
      <c r="F17" s="2">
        <f t="shared" si="1"/>
        <v>12.59</v>
      </c>
      <c r="G17" s="2">
        <f>SUM(G18:G19)</f>
        <v>12.59</v>
      </c>
      <c r="H17" s="2"/>
      <c r="I17" s="2"/>
      <c r="J17" s="2"/>
      <c r="K17" s="160"/>
      <c r="L17" s="35">
        <f>SUM(L18:L19)</f>
        <v>0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7" customHeight="1">
      <c r="A18" s="176" t="s">
        <v>102</v>
      </c>
      <c r="B18" s="176" t="s">
        <v>103</v>
      </c>
      <c r="C18" s="176" t="s">
        <v>96</v>
      </c>
      <c r="D18" s="177" t="s">
        <v>104</v>
      </c>
      <c r="E18" s="160">
        <f t="shared" si="2"/>
        <v>11.85</v>
      </c>
      <c r="F18" s="2">
        <f t="shared" si="1"/>
        <v>11.85</v>
      </c>
      <c r="G18" s="2">
        <v>11.85</v>
      </c>
      <c r="H18" s="2"/>
      <c r="I18" s="2"/>
      <c r="J18" s="2"/>
      <c r="K18" s="160"/>
      <c r="L18" s="3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7" customHeight="1">
      <c r="A19" s="176" t="s">
        <v>102</v>
      </c>
      <c r="B19" s="176" t="s">
        <v>103</v>
      </c>
      <c r="C19" s="176" t="s">
        <v>91</v>
      </c>
      <c r="D19" s="177" t="s">
        <v>105</v>
      </c>
      <c r="E19" s="160">
        <f t="shared" si="2"/>
        <v>0.74</v>
      </c>
      <c r="F19" s="2">
        <f t="shared" si="1"/>
        <v>0.74</v>
      </c>
      <c r="G19" s="2">
        <v>0.74</v>
      </c>
      <c r="H19" s="2"/>
      <c r="I19" s="2"/>
      <c r="J19" s="2"/>
      <c r="K19" s="160"/>
      <c r="L19" s="3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7" customHeight="1">
      <c r="A20" s="176" t="s">
        <v>106</v>
      </c>
      <c r="B20" s="176"/>
      <c r="C20" s="176"/>
      <c r="D20" s="177" t="s">
        <v>33</v>
      </c>
      <c r="E20" s="160">
        <f t="shared" si="2"/>
        <v>273.33000000000004</v>
      </c>
      <c r="F20" s="2">
        <f t="shared" si="1"/>
        <v>230.33</v>
      </c>
      <c r="G20" s="2">
        <f aca="true" t="shared" si="3" ref="G20:L20">SUM(G21)</f>
        <v>188.83</v>
      </c>
      <c r="H20" s="2">
        <f t="shared" si="3"/>
        <v>32.78</v>
      </c>
      <c r="I20" s="2">
        <f t="shared" si="3"/>
        <v>8.72</v>
      </c>
      <c r="J20" s="2">
        <f t="shared" si="3"/>
        <v>0</v>
      </c>
      <c r="K20" s="2">
        <f t="shared" si="3"/>
        <v>43</v>
      </c>
      <c r="L20" s="35">
        <f t="shared" si="3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247" ht="27" customHeight="1">
      <c r="A21" s="176"/>
      <c r="B21" s="176" t="s">
        <v>87</v>
      </c>
      <c r="C21" s="176"/>
      <c r="D21" s="177" t="s">
        <v>107</v>
      </c>
      <c r="E21" s="160">
        <f t="shared" si="2"/>
        <v>273.33000000000004</v>
      </c>
      <c r="F21" s="2">
        <f t="shared" si="1"/>
        <v>230.33</v>
      </c>
      <c r="G21" s="2">
        <f aca="true" t="shared" si="4" ref="G21:L21">SUM(G22:G23)</f>
        <v>188.83</v>
      </c>
      <c r="H21" s="2">
        <f t="shared" si="4"/>
        <v>32.78</v>
      </c>
      <c r="I21" s="2">
        <f t="shared" si="4"/>
        <v>8.72</v>
      </c>
      <c r="J21" s="2">
        <f t="shared" si="4"/>
        <v>0</v>
      </c>
      <c r="K21" s="2">
        <f t="shared" si="4"/>
        <v>43</v>
      </c>
      <c r="L21" s="35">
        <f t="shared" si="4"/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</row>
    <row r="22" spans="1:247" ht="27" customHeight="1">
      <c r="A22" s="162" t="s">
        <v>108</v>
      </c>
      <c r="B22" s="162" t="s">
        <v>90</v>
      </c>
      <c r="C22" s="162" t="s">
        <v>87</v>
      </c>
      <c r="D22" s="163" t="s">
        <v>109</v>
      </c>
      <c r="E22" s="160">
        <f t="shared" si="2"/>
        <v>41.5</v>
      </c>
      <c r="F22" s="2">
        <f t="shared" si="1"/>
        <v>41.5</v>
      </c>
      <c r="G22" s="2"/>
      <c r="H22" s="2">
        <v>32.78</v>
      </c>
      <c r="I22" s="2">
        <v>8.72</v>
      </c>
      <c r="J22" s="2"/>
      <c r="K22" s="160"/>
      <c r="L22" s="38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</row>
    <row r="23" spans="1:12" ht="27" customHeight="1">
      <c r="A23" s="162" t="s">
        <v>108</v>
      </c>
      <c r="B23" s="162" t="s">
        <v>90</v>
      </c>
      <c r="C23" s="162" t="s">
        <v>110</v>
      </c>
      <c r="D23" s="163" t="s">
        <v>267</v>
      </c>
      <c r="E23" s="160">
        <f t="shared" si="2"/>
        <v>231.83</v>
      </c>
      <c r="F23" s="2">
        <f t="shared" si="1"/>
        <v>188.83</v>
      </c>
      <c r="G23" s="2">
        <v>188.83</v>
      </c>
      <c r="H23" s="2"/>
      <c r="I23" s="2"/>
      <c r="J23" s="2"/>
      <c r="K23" s="160">
        <v>43</v>
      </c>
      <c r="L23" s="38"/>
    </row>
    <row r="24" spans="1:12" ht="27" customHeight="1">
      <c r="A24" s="179" t="s">
        <v>112</v>
      </c>
      <c r="B24" s="179"/>
      <c r="C24" s="179"/>
      <c r="D24" s="180" t="s">
        <v>49</v>
      </c>
      <c r="E24" s="160">
        <f t="shared" si="2"/>
        <v>22.66</v>
      </c>
      <c r="F24" s="2">
        <f t="shared" si="1"/>
        <v>22.66</v>
      </c>
      <c r="G24" s="2">
        <f>SUM(G25)</f>
        <v>22.66</v>
      </c>
      <c r="H24" s="2"/>
      <c r="I24" s="2"/>
      <c r="J24" s="2"/>
      <c r="K24" s="160"/>
      <c r="L24" s="35">
        <f>SUM(L25)</f>
        <v>0</v>
      </c>
    </row>
    <row r="25" spans="1:12" ht="27" customHeight="1">
      <c r="A25" s="179"/>
      <c r="B25" s="179" t="s">
        <v>96</v>
      </c>
      <c r="C25" s="179"/>
      <c r="D25" s="180" t="s">
        <v>113</v>
      </c>
      <c r="E25" s="160">
        <f t="shared" si="2"/>
        <v>22.66</v>
      </c>
      <c r="F25" s="2">
        <f t="shared" si="1"/>
        <v>22.66</v>
      </c>
      <c r="G25" s="2">
        <f>SUM(G26)</f>
        <v>22.66</v>
      </c>
      <c r="H25" s="2"/>
      <c r="I25" s="2"/>
      <c r="J25" s="2"/>
      <c r="K25" s="160"/>
      <c r="L25" s="35">
        <f>SUM(L26)</f>
        <v>0</v>
      </c>
    </row>
    <row r="26" spans="1:12" ht="27" customHeight="1">
      <c r="A26" s="179" t="s">
        <v>114</v>
      </c>
      <c r="B26" s="179" t="s">
        <v>115</v>
      </c>
      <c r="C26" s="179" t="s">
        <v>87</v>
      </c>
      <c r="D26" s="180" t="s">
        <v>116</v>
      </c>
      <c r="E26" s="160">
        <f t="shared" si="2"/>
        <v>22.66</v>
      </c>
      <c r="F26" s="2">
        <f t="shared" si="1"/>
        <v>22.66</v>
      </c>
      <c r="G26" s="2">
        <v>22.66</v>
      </c>
      <c r="H26" s="2"/>
      <c r="I26" s="2"/>
      <c r="J26" s="2"/>
      <c r="K26" s="160"/>
      <c r="L26" s="38"/>
    </row>
  </sheetData>
  <sheetProtection formatCells="0" formatColumns="0" formatRows="0"/>
  <mergeCells count="5">
    <mergeCell ref="A2:L2"/>
    <mergeCell ref="D4:D5"/>
    <mergeCell ref="E4:E5"/>
    <mergeCell ref="K4:K5"/>
    <mergeCell ref="L4:L5"/>
  </mergeCells>
  <printOptions horizontalCentered="1"/>
  <pageMargins left="0.75" right="0.75" top="1" bottom="1" header="0.5" footer="0.5"/>
  <pageSetup horizontalDpi="200" verticalDpi="2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16015625" style="4" customWidth="1"/>
    <col min="2" max="2" width="16" style="4" customWidth="1"/>
    <col min="3" max="4" width="16.33203125" style="4" customWidth="1"/>
    <col min="5" max="5" width="18" style="4" customWidth="1"/>
    <col min="6" max="6" width="17.66015625" style="4" customWidth="1"/>
    <col min="7" max="7" width="14.83203125" style="4" customWidth="1"/>
    <col min="8" max="16384" width="9.16015625" style="4" customWidth="1"/>
  </cols>
  <sheetData>
    <row r="1" spans="1:256" s="3" customFormat="1" ht="21.75" customHeight="1">
      <c r="A1" s="5" t="s">
        <v>365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30.75" customHeight="1">
      <c r="A2" s="218" t="s">
        <v>284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22.5" customHeight="1">
      <c r="A3" s="7"/>
      <c r="B3" s="7"/>
      <c r="C3" s="7"/>
      <c r="D3" s="7"/>
      <c r="E3" s="292" t="s">
        <v>1</v>
      </c>
      <c r="F3" s="292"/>
      <c r="G3" s="29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3" customFormat="1" ht="25.5" customHeight="1">
      <c r="A4" s="233" t="s">
        <v>69</v>
      </c>
      <c r="B4" s="9" t="s">
        <v>250</v>
      </c>
      <c r="C4" s="10"/>
      <c r="D4" s="10"/>
      <c r="E4" s="10"/>
      <c r="F4" s="10"/>
      <c r="G4" s="11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" customFormat="1" ht="22.5" customHeight="1">
      <c r="A5" s="233"/>
      <c r="B5" s="234" t="s">
        <v>123</v>
      </c>
      <c r="C5" s="234" t="s">
        <v>159</v>
      </c>
      <c r="D5" s="234" t="s">
        <v>251</v>
      </c>
      <c r="E5" s="293" t="s">
        <v>252</v>
      </c>
      <c r="F5" s="294"/>
      <c r="G5" s="234" t="s">
        <v>154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36" customHeight="1">
      <c r="A6" s="234"/>
      <c r="B6" s="238"/>
      <c r="C6" s="238"/>
      <c r="D6" s="238"/>
      <c r="E6" s="12" t="s">
        <v>253</v>
      </c>
      <c r="F6" s="12" t="s">
        <v>254</v>
      </c>
      <c r="G6" s="23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" customFormat="1" ht="23.25" customHeight="1">
      <c r="A7" s="13" t="s">
        <v>72</v>
      </c>
      <c r="B7" s="14">
        <f>SUM(C7+D7+G7)</f>
        <v>16.28</v>
      </c>
      <c r="C7" s="15">
        <v>1.28</v>
      </c>
      <c r="D7" s="14">
        <v>15</v>
      </c>
      <c r="E7" s="16"/>
      <c r="F7" s="16">
        <v>15</v>
      </c>
      <c r="G7" s="16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8" s="3" customFormat="1" ht="23.25" customHeight="1">
      <c r="A8" s="17"/>
      <c r="B8" s="18"/>
      <c r="C8" s="19"/>
      <c r="D8" s="18"/>
      <c r="E8" s="20"/>
      <c r="F8" s="20"/>
      <c r="G8" s="20"/>
      <c r="H8" s="4"/>
    </row>
    <row r="9" spans="1:7" s="3" customFormat="1" ht="23.25" customHeight="1">
      <c r="A9" s="17"/>
      <c r="B9" s="18"/>
      <c r="C9" s="19"/>
      <c r="D9" s="18"/>
      <c r="E9" s="20"/>
      <c r="F9" s="20"/>
      <c r="G9" s="20"/>
    </row>
    <row r="10" spans="1:7" s="3" customFormat="1" ht="23.25" customHeight="1">
      <c r="A10" s="17"/>
      <c r="B10" s="18"/>
      <c r="C10" s="19"/>
      <c r="D10" s="18"/>
      <c r="E10" s="20"/>
      <c r="F10" s="20"/>
      <c r="G10" s="20"/>
    </row>
    <row r="11" spans="1:7" s="3" customFormat="1" ht="23.25" customHeight="1">
      <c r="A11" s="17"/>
      <c r="B11" s="18"/>
      <c r="C11" s="19"/>
      <c r="D11" s="18"/>
      <c r="E11" s="20"/>
      <c r="F11" s="20"/>
      <c r="G11" s="20"/>
    </row>
    <row r="12" s="3" customFormat="1" ht="19.5" customHeight="1"/>
    <row r="13" spans="1:256" s="3" customFormat="1" ht="12.75" customHeight="1">
      <c r="A13" s="21"/>
      <c r="B13" s="21"/>
      <c r="C13" s="21"/>
      <c r="D13" s="21"/>
      <c r="E13" s="21"/>
      <c r="F13" s="21"/>
      <c r="G13" s="2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</sheetData>
  <sheetProtection formatCells="0" formatColumns="0" formatRows="0"/>
  <mergeCells count="7">
    <mergeCell ref="E3:G3"/>
    <mergeCell ref="E5:F5"/>
    <mergeCell ref="A4:A6"/>
    <mergeCell ref="B5:B6"/>
    <mergeCell ref="C5:C6"/>
    <mergeCell ref="D5:D6"/>
    <mergeCell ref="G5:G6"/>
  </mergeCells>
  <printOptions horizontalCentered="1"/>
  <pageMargins left="0.39" right="0.39" top="0.7900000000000001" bottom="0.790000000000000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9"/>
  <sheetViews>
    <sheetView showGridLines="0" showZeros="0" workbookViewId="0" topLeftCell="A1">
      <selection activeCell="A36" sqref="A36"/>
    </sheetView>
  </sheetViews>
  <sheetFormatPr defaultColWidth="8" defaultRowHeight="11.25"/>
  <cols>
    <col min="1" max="1" width="13.5" style="47" customWidth="1"/>
    <col min="2" max="2" width="34.5" style="47" customWidth="1"/>
    <col min="3" max="3" width="24.33203125" style="47" customWidth="1"/>
    <col min="4" max="4" width="24.5" style="47" customWidth="1"/>
    <col min="5" max="8" width="17.83203125" style="47" customWidth="1"/>
    <col min="9" max="16384" width="8" style="47" customWidth="1"/>
  </cols>
  <sheetData>
    <row r="1" spans="1:8" ht="19.5" customHeight="1">
      <c r="A1" s="184" t="s">
        <v>61</v>
      </c>
      <c r="B1" s="185"/>
      <c r="C1" s="185"/>
      <c r="D1" s="185"/>
      <c r="E1" s="169"/>
      <c r="F1" s="170"/>
      <c r="G1" s="229"/>
      <c r="H1" s="229"/>
    </row>
    <row r="2" spans="1:8" ht="34.5" customHeight="1">
      <c r="A2" s="48" t="s">
        <v>264</v>
      </c>
      <c r="B2" s="186"/>
      <c r="C2" s="186"/>
      <c r="D2" s="186"/>
      <c r="E2" s="186"/>
      <c r="F2" s="186"/>
      <c r="G2" s="186"/>
      <c r="H2" s="186"/>
    </row>
    <row r="3" spans="1:8" ht="16.5" customHeight="1">
      <c r="A3" s="230"/>
      <c r="B3" s="230"/>
      <c r="C3" s="230"/>
      <c r="D3" s="230"/>
      <c r="E3" s="169"/>
      <c r="F3" s="172"/>
      <c r="G3" s="231" t="s">
        <v>1</v>
      </c>
      <c r="H3" s="232"/>
    </row>
    <row r="4" spans="1:8" ht="29.25" customHeight="1">
      <c r="A4" s="233" t="s">
        <v>62</v>
      </c>
      <c r="B4" s="233"/>
      <c r="C4" s="233" t="s">
        <v>63</v>
      </c>
      <c r="D4" s="235" t="s">
        <v>64</v>
      </c>
      <c r="E4" s="235" t="s">
        <v>32</v>
      </c>
      <c r="F4" s="235" t="s">
        <v>65</v>
      </c>
      <c r="G4" s="233" t="s">
        <v>66</v>
      </c>
      <c r="H4" s="233" t="s">
        <v>67</v>
      </c>
    </row>
    <row r="5" spans="1:8" ht="33.75" customHeight="1">
      <c r="A5" s="12" t="s">
        <v>68</v>
      </c>
      <c r="B5" s="12" t="s">
        <v>69</v>
      </c>
      <c r="C5" s="234"/>
      <c r="D5" s="236"/>
      <c r="E5" s="236"/>
      <c r="F5" s="236"/>
      <c r="G5" s="234"/>
      <c r="H5" s="234"/>
    </row>
    <row r="6" spans="1:8" ht="27" customHeight="1">
      <c r="A6" s="187"/>
      <c r="B6" s="187" t="s">
        <v>70</v>
      </c>
      <c r="C6" s="188">
        <f>D6</f>
        <v>424.42</v>
      </c>
      <c r="D6" s="189">
        <f>SUM(D7)</f>
        <v>424.42</v>
      </c>
      <c r="E6" s="111"/>
      <c r="F6" s="18">
        <v>0</v>
      </c>
      <c r="G6" s="111">
        <v>0</v>
      </c>
      <c r="H6" s="18">
        <v>0</v>
      </c>
    </row>
    <row r="7" spans="1:253" ht="30" customHeight="1">
      <c r="A7" s="13" t="s">
        <v>71</v>
      </c>
      <c r="B7" s="13" t="s">
        <v>72</v>
      </c>
      <c r="C7" s="190">
        <f>SUM(D7:H7)</f>
        <v>424.42</v>
      </c>
      <c r="D7" s="190">
        <v>424.42</v>
      </c>
      <c r="E7" s="111"/>
      <c r="F7" s="18">
        <v>0</v>
      </c>
      <c r="G7" s="111">
        <v>0</v>
      </c>
      <c r="H7" s="18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30" customHeight="1">
      <c r="A8" s="191"/>
      <c r="B8" s="191"/>
      <c r="C8" s="192"/>
      <c r="D8" s="192"/>
      <c r="E8" s="111"/>
      <c r="F8" s="18">
        <v>0</v>
      </c>
      <c r="G8" s="111">
        <v>0</v>
      </c>
      <c r="H8" s="18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</sheetData>
  <sheetProtection formatCells="0" formatColumns="0" formatRows="0"/>
  <mergeCells count="10">
    <mergeCell ref="G1:H1"/>
    <mergeCell ref="A3:D3"/>
    <mergeCell ref="G3:H3"/>
    <mergeCell ref="A4:B4"/>
    <mergeCell ref="C4:C5"/>
    <mergeCell ref="D4:D5"/>
    <mergeCell ref="E4:E5"/>
    <mergeCell ref="F4:F5"/>
    <mergeCell ref="G4:G5"/>
    <mergeCell ref="H4:H5"/>
  </mergeCells>
  <printOptions/>
  <pageMargins left="0.71" right="0.71" top="0.75" bottom="0.75" header="0.31" footer="0.31"/>
  <pageSetup horizontalDpi="600" verticalDpi="600" orientation="portrait" paperSize="9" scale="6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J9" sqref="J9"/>
    </sheetView>
  </sheetViews>
  <sheetFormatPr defaultColWidth="9.33203125" defaultRowHeight="11.25"/>
  <cols>
    <col min="5" max="5" width="12.66015625" style="0" customWidth="1"/>
    <col min="6" max="6" width="17.66015625" style="0" customWidth="1"/>
    <col min="7" max="7" width="19.83203125" style="0" customWidth="1"/>
    <col min="8" max="8" width="17.83203125" style="0" customWidth="1"/>
    <col min="9" max="9" width="23.66015625" style="0" customWidth="1"/>
    <col min="10" max="10" width="31.33203125" style="0" customWidth="1"/>
    <col min="13" max="13" width="26.16015625" style="0" customWidth="1"/>
  </cols>
  <sheetData>
    <row r="1" spans="1:13" ht="27" customHeight="1">
      <c r="A1" s="295" t="s">
        <v>366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24">
      <c r="A2" s="227"/>
      <c r="B2" s="227"/>
      <c r="C2" s="296" t="s">
        <v>367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1.25">
      <c r="A3" s="297" t="s">
        <v>342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8" t="s">
        <v>286</v>
      </c>
      <c r="M3" s="298"/>
    </row>
    <row r="4" spans="1:13" ht="29.25" customHeight="1">
      <c r="A4" s="299" t="s">
        <v>68</v>
      </c>
      <c r="B4" s="299" t="s">
        <v>343</v>
      </c>
      <c r="C4" s="299" t="s">
        <v>255</v>
      </c>
      <c r="D4" s="299" t="s">
        <v>344</v>
      </c>
      <c r="E4" s="299" t="s">
        <v>345</v>
      </c>
      <c r="F4" s="299"/>
      <c r="G4" s="299"/>
      <c r="H4" s="299"/>
      <c r="I4" s="299"/>
      <c r="J4" s="299"/>
      <c r="K4" s="299"/>
      <c r="L4" s="299"/>
      <c r="M4" s="299"/>
    </row>
    <row r="5" spans="1:13" ht="33.75">
      <c r="A5" s="299"/>
      <c r="B5" s="299"/>
      <c r="C5" s="299"/>
      <c r="D5" s="299"/>
      <c r="E5" s="300" t="s">
        <v>288</v>
      </c>
      <c r="F5" s="300" t="s">
        <v>289</v>
      </c>
      <c r="G5" s="300" t="s">
        <v>290</v>
      </c>
      <c r="H5" s="300" t="s">
        <v>291</v>
      </c>
      <c r="I5" s="300" t="s">
        <v>292</v>
      </c>
      <c r="J5" s="300" t="s">
        <v>346</v>
      </c>
      <c r="K5" s="300" t="s">
        <v>347</v>
      </c>
      <c r="L5" s="300" t="s">
        <v>348</v>
      </c>
      <c r="M5" s="300" t="s">
        <v>349</v>
      </c>
    </row>
    <row r="6" spans="1:13" ht="56.25">
      <c r="A6" s="301" t="s">
        <v>350</v>
      </c>
      <c r="B6" s="301" t="s">
        <v>351</v>
      </c>
      <c r="C6" s="302">
        <v>15</v>
      </c>
      <c r="D6" s="301" t="s">
        <v>257</v>
      </c>
      <c r="E6" s="303" t="s">
        <v>352</v>
      </c>
      <c r="F6" s="304" t="s">
        <v>353</v>
      </c>
      <c r="G6" s="304" t="s">
        <v>318</v>
      </c>
      <c r="H6" s="304" t="s">
        <v>354</v>
      </c>
      <c r="I6" s="304" t="s">
        <v>319</v>
      </c>
      <c r="J6" s="304" t="s">
        <v>355</v>
      </c>
      <c r="K6" s="304"/>
      <c r="L6" s="304"/>
      <c r="M6" s="304"/>
    </row>
    <row r="7" spans="1:13" ht="22.5">
      <c r="A7" s="301"/>
      <c r="B7" s="301"/>
      <c r="C7" s="302"/>
      <c r="D7" s="301"/>
      <c r="E7" s="305" t="s">
        <v>304</v>
      </c>
      <c r="F7" s="304" t="s">
        <v>356</v>
      </c>
      <c r="G7" s="304" t="s">
        <v>357</v>
      </c>
      <c r="H7" s="304"/>
      <c r="I7" s="304"/>
      <c r="J7" s="304"/>
      <c r="K7" s="304"/>
      <c r="L7" s="304"/>
      <c r="M7" s="304"/>
    </row>
    <row r="8" spans="1:13" ht="22.5">
      <c r="A8" s="301"/>
      <c r="B8" s="301"/>
      <c r="C8" s="302"/>
      <c r="D8" s="301"/>
      <c r="E8" s="305"/>
      <c r="F8" s="304" t="s">
        <v>358</v>
      </c>
      <c r="G8" s="304" t="s">
        <v>298</v>
      </c>
      <c r="H8" s="304"/>
      <c r="I8" s="304"/>
      <c r="J8" s="304"/>
      <c r="K8" s="304"/>
      <c r="L8" s="304"/>
      <c r="M8" s="304"/>
    </row>
    <row r="9" spans="1:13" ht="45">
      <c r="A9" s="301"/>
      <c r="B9" s="301"/>
      <c r="C9" s="302"/>
      <c r="D9" s="301"/>
      <c r="E9" s="305"/>
      <c r="F9" s="304" t="s">
        <v>359</v>
      </c>
      <c r="G9" s="304" t="s">
        <v>317</v>
      </c>
      <c r="H9" s="304" t="s">
        <v>257</v>
      </c>
      <c r="I9" s="304" t="s">
        <v>257</v>
      </c>
      <c r="J9" s="304"/>
      <c r="K9" s="304"/>
      <c r="L9" s="304"/>
      <c r="M9" s="304"/>
    </row>
    <row r="10" spans="1:13" ht="22.5">
      <c r="A10" s="301"/>
      <c r="B10" s="301"/>
      <c r="C10" s="302"/>
      <c r="D10" s="301"/>
      <c r="E10" s="305"/>
      <c r="F10" s="304" t="s">
        <v>360</v>
      </c>
      <c r="G10" s="304" t="s">
        <v>298</v>
      </c>
      <c r="H10" s="304"/>
      <c r="I10" s="304"/>
      <c r="J10" s="304"/>
      <c r="K10" s="304"/>
      <c r="L10" s="304"/>
      <c r="M10" s="304"/>
    </row>
    <row r="11" spans="1:13" ht="33.75">
      <c r="A11" s="301"/>
      <c r="B11" s="301"/>
      <c r="C11" s="302"/>
      <c r="D11" s="301"/>
      <c r="E11" s="305" t="s">
        <v>293</v>
      </c>
      <c r="F11" s="304" t="s">
        <v>294</v>
      </c>
      <c r="G11" s="304" t="s">
        <v>308</v>
      </c>
      <c r="H11" s="304" t="s">
        <v>295</v>
      </c>
      <c r="I11" s="304" t="s">
        <v>309</v>
      </c>
      <c r="J11" s="304"/>
      <c r="K11" s="304"/>
      <c r="L11" s="304"/>
      <c r="M11" s="304"/>
    </row>
    <row r="12" spans="1:13" ht="22.5">
      <c r="A12" s="301"/>
      <c r="B12" s="301"/>
      <c r="C12" s="302"/>
      <c r="D12" s="301"/>
      <c r="E12" s="305"/>
      <c r="F12" s="304" t="s">
        <v>299</v>
      </c>
      <c r="G12" s="304" t="s">
        <v>298</v>
      </c>
      <c r="H12" s="304"/>
      <c r="I12" s="304"/>
      <c r="J12" s="304"/>
      <c r="K12" s="304"/>
      <c r="L12" s="304"/>
      <c r="M12" s="304"/>
    </row>
    <row r="13" spans="1:13" ht="22.5">
      <c r="A13" s="301"/>
      <c r="B13" s="301"/>
      <c r="C13" s="302"/>
      <c r="D13" s="301"/>
      <c r="E13" s="305"/>
      <c r="F13" s="304" t="s">
        <v>297</v>
      </c>
      <c r="G13" s="304" t="s">
        <v>298</v>
      </c>
      <c r="H13" s="304"/>
      <c r="I13" s="304"/>
      <c r="J13" s="304"/>
      <c r="K13" s="304"/>
      <c r="L13" s="304"/>
      <c r="M13" s="304"/>
    </row>
    <row r="14" spans="1:13" ht="33.75">
      <c r="A14" s="301"/>
      <c r="B14" s="301"/>
      <c r="C14" s="302"/>
      <c r="D14" s="301"/>
      <c r="E14" s="305" t="s">
        <v>300</v>
      </c>
      <c r="F14" s="304" t="s">
        <v>302</v>
      </c>
      <c r="G14" s="304" t="s">
        <v>312</v>
      </c>
      <c r="H14" s="304" t="s">
        <v>361</v>
      </c>
      <c r="I14" s="304" t="s">
        <v>313</v>
      </c>
      <c r="J14" s="304"/>
      <c r="K14" s="304"/>
      <c r="L14" s="304"/>
      <c r="M14" s="304"/>
    </row>
    <row r="15" spans="1:13" ht="45">
      <c r="A15" s="301"/>
      <c r="B15" s="301"/>
      <c r="C15" s="302"/>
      <c r="D15" s="301"/>
      <c r="E15" s="305"/>
      <c r="F15" s="304" t="s">
        <v>301</v>
      </c>
      <c r="G15" s="304" t="s">
        <v>310</v>
      </c>
      <c r="H15" s="304" t="s">
        <v>295</v>
      </c>
      <c r="I15" s="304" t="s">
        <v>311</v>
      </c>
      <c r="J15" s="304"/>
      <c r="K15" s="304"/>
      <c r="L15" s="304"/>
      <c r="M15" s="304"/>
    </row>
    <row r="16" spans="1:13" ht="33.75">
      <c r="A16" s="301"/>
      <c r="B16" s="301"/>
      <c r="C16" s="302"/>
      <c r="D16" s="301"/>
      <c r="E16" s="305"/>
      <c r="F16" s="304" t="s">
        <v>303</v>
      </c>
      <c r="G16" s="304" t="s">
        <v>314</v>
      </c>
      <c r="H16" s="304" t="s">
        <v>315</v>
      </c>
      <c r="I16" s="304" t="s">
        <v>316</v>
      </c>
      <c r="J16" s="304"/>
      <c r="K16" s="304"/>
      <c r="L16" s="304"/>
      <c r="M16" s="304"/>
    </row>
    <row r="17" spans="1:13" ht="22.5">
      <c r="A17" s="301" t="s">
        <v>350</v>
      </c>
      <c r="B17" s="301" t="s">
        <v>362</v>
      </c>
      <c r="C17" s="302">
        <v>79</v>
      </c>
      <c r="D17" s="301" t="s">
        <v>258</v>
      </c>
      <c r="E17" s="305" t="s">
        <v>304</v>
      </c>
      <c r="F17" s="304" t="s">
        <v>356</v>
      </c>
      <c r="G17" s="304"/>
      <c r="H17" s="304"/>
      <c r="I17" s="304"/>
      <c r="J17" s="304"/>
      <c r="K17" s="304"/>
      <c r="L17" s="304"/>
      <c r="M17" s="304"/>
    </row>
    <row r="18" spans="1:13" ht="33.75">
      <c r="A18" s="301"/>
      <c r="B18" s="301"/>
      <c r="C18" s="302"/>
      <c r="D18" s="301"/>
      <c r="E18" s="305"/>
      <c r="F18" s="304" t="s">
        <v>358</v>
      </c>
      <c r="G18" s="304" t="s">
        <v>336</v>
      </c>
      <c r="H18" s="304" t="s">
        <v>361</v>
      </c>
      <c r="I18" s="304" t="s">
        <v>337</v>
      </c>
      <c r="J18" s="304"/>
      <c r="K18" s="304"/>
      <c r="L18" s="304"/>
      <c r="M18" s="304"/>
    </row>
    <row r="19" spans="1:13" ht="22.5">
      <c r="A19" s="301"/>
      <c r="B19" s="301"/>
      <c r="C19" s="302"/>
      <c r="D19" s="301"/>
      <c r="E19" s="305"/>
      <c r="F19" s="304" t="s">
        <v>359</v>
      </c>
      <c r="G19" s="304" t="s">
        <v>335</v>
      </c>
      <c r="H19" s="304" t="s">
        <v>361</v>
      </c>
      <c r="I19" s="304" t="s">
        <v>335</v>
      </c>
      <c r="J19" s="304"/>
      <c r="K19" s="304"/>
      <c r="L19" s="304"/>
      <c r="M19" s="304"/>
    </row>
    <row r="20" spans="1:13" ht="33.75">
      <c r="A20" s="301"/>
      <c r="B20" s="301"/>
      <c r="C20" s="302"/>
      <c r="D20" s="301"/>
      <c r="E20" s="305"/>
      <c r="F20" s="304" t="s">
        <v>360</v>
      </c>
      <c r="G20" s="304" t="s">
        <v>333</v>
      </c>
      <c r="H20" s="304" t="s">
        <v>361</v>
      </c>
      <c r="I20" s="304" t="s">
        <v>334</v>
      </c>
      <c r="J20" s="304"/>
      <c r="K20" s="304"/>
      <c r="L20" s="304"/>
      <c r="M20" s="304"/>
    </row>
    <row r="21" spans="1:13" ht="33.75">
      <c r="A21" s="301"/>
      <c r="B21" s="301"/>
      <c r="C21" s="302"/>
      <c r="D21" s="301"/>
      <c r="E21" s="303" t="s">
        <v>352</v>
      </c>
      <c r="F21" s="304" t="s">
        <v>353</v>
      </c>
      <c r="G21" s="304" t="s">
        <v>338</v>
      </c>
      <c r="H21" s="304" t="s">
        <v>361</v>
      </c>
      <c r="I21" s="304" t="s">
        <v>339</v>
      </c>
      <c r="J21" s="304" t="s">
        <v>363</v>
      </c>
      <c r="K21" s="304"/>
      <c r="L21" s="304"/>
      <c r="M21" s="304"/>
    </row>
    <row r="22" spans="1:13" ht="33.75">
      <c r="A22" s="301"/>
      <c r="B22" s="301"/>
      <c r="C22" s="302"/>
      <c r="D22" s="301"/>
      <c r="E22" s="305" t="s">
        <v>300</v>
      </c>
      <c r="F22" s="304" t="s">
        <v>303</v>
      </c>
      <c r="G22" s="304" t="s">
        <v>330</v>
      </c>
      <c r="H22" s="304" t="s">
        <v>331</v>
      </c>
      <c r="I22" s="304" t="s">
        <v>332</v>
      </c>
      <c r="J22" s="304"/>
      <c r="K22" s="304"/>
      <c r="L22" s="304"/>
      <c r="M22" s="304"/>
    </row>
    <row r="23" spans="1:13" ht="33.75">
      <c r="A23" s="301"/>
      <c r="B23" s="301"/>
      <c r="C23" s="302"/>
      <c r="D23" s="301"/>
      <c r="E23" s="305"/>
      <c r="F23" s="304" t="s">
        <v>302</v>
      </c>
      <c r="G23" s="304" t="s">
        <v>328</v>
      </c>
      <c r="H23" s="304" t="s">
        <v>326</v>
      </c>
      <c r="I23" s="304" t="s">
        <v>329</v>
      </c>
      <c r="J23" s="304"/>
      <c r="K23" s="304"/>
      <c r="L23" s="304"/>
      <c r="M23" s="304"/>
    </row>
    <row r="24" spans="1:13" ht="33.75">
      <c r="A24" s="301"/>
      <c r="B24" s="301"/>
      <c r="C24" s="302"/>
      <c r="D24" s="301"/>
      <c r="E24" s="305"/>
      <c r="F24" s="304" t="s">
        <v>301</v>
      </c>
      <c r="G24" s="304" t="s">
        <v>325</v>
      </c>
      <c r="H24" s="304" t="s">
        <v>326</v>
      </c>
      <c r="I24" s="304" t="s">
        <v>327</v>
      </c>
      <c r="J24" s="304"/>
      <c r="K24" s="304"/>
      <c r="L24" s="304"/>
      <c r="M24" s="304"/>
    </row>
    <row r="25" spans="1:13" ht="45">
      <c r="A25" s="301"/>
      <c r="B25" s="301"/>
      <c r="C25" s="302"/>
      <c r="D25" s="301"/>
      <c r="E25" s="305" t="s">
        <v>293</v>
      </c>
      <c r="F25" s="304" t="s">
        <v>299</v>
      </c>
      <c r="G25" s="304" t="s">
        <v>323</v>
      </c>
      <c r="H25" s="304" t="s">
        <v>324</v>
      </c>
      <c r="I25" s="304" t="s">
        <v>322</v>
      </c>
      <c r="J25" s="304"/>
      <c r="K25" s="304"/>
      <c r="L25" s="304"/>
      <c r="M25" s="304"/>
    </row>
    <row r="26" spans="1:13" ht="45">
      <c r="A26" s="301"/>
      <c r="B26" s="301"/>
      <c r="C26" s="302"/>
      <c r="D26" s="301"/>
      <c r="E26" s="305"/>
      <c r="F26" s="304" t="s">
        <v>297</v>
      </c>
      <c r="G26" s="304" t="s">
        <v>322</v>
      </c>
      <c r="H26" s="304" t="s">
        <v>361</v>
      </c>
      <c r="I26" s="304" t="s">
        <v>322</v>
      </c>
      <c r="J26" s="304"/>
      <c r="K26" s="304"/>
      <c r="L26" s="304"/>
      <c r="M26" s="304"/>
    </row>
    <row r="27" spans="1:13" ht="22.5">
      <c r="A27" s="301"/>
      <c r="B27" s="301"/>
      <c r="C27" s="302"/>
      <c r="D27" s="301"/>
      <c r="E27" s="305"/>
      <c r="F27" s="304" t="s">
        <v>294</v>
      </c>
      <c r="G27" s="304" t="s">
        <v>320</v>
      </c>
      <c r="H27" s="304" t="s">
        <v>361</v>
      </c>
      <c r="I27" s="304" t="s">
        <v>321</v>
      </c>
      <c r="J27" s="304"/>
      <c r="K27" s="304"/>
      <c r="L27" s="304"/>
      <c r="M27" s="304"/>
    </row>
    <row r="28" spans="1:13" ht="68.25" customHeight="1">
      <c r="A28" s="306" t="s">
        <v>350</v>
      </c>
      <c r="B28" s="306" t="s">
        <v>364</v>
      </c>
      <c r="C28" s="307">
        <v>28</v>
      </c>
      <c r="D28" s="306" t="s">
        <v>256</v>
      </c>
      <c r="E28" s="303" t="s">
        <v>293</v>
      </c>
      <c r="F28" s="304" t="s">
        <v>294</v>
      </c>
      <c r="G28" s="304" t="s">
        <v>287</v>
      </c>
      <c r="H28" s="304" t="s">
        <v>295</v>
      </c>
      <c r="I28" s="304" t="s">
        <v>296</v>
      </c>
      <c r="J28" s="304"/>
      <c r="K28" s="304"/>
      <c r="L28" s="304"/>
      <c r="M28" s="304"/>
    </row>
    <row r="29" spans="1:13" ht="19.5" customHeight="1">
      <c r="A29" s="308"/>
      <c r="B29" s="308"/>
      <c r="C29" s="309"/>
      <c r="D29" s="308"/>
      <c r="E29" s="305" t="s">
        <v>293</v>
      </c>
      <c r="F29" s="304" t="s">
        <v>297</v>
      </c>
      <c r="G29" s="304" t="s">
        <v>298</v>
      </c>
      <c r="H29" s="304"/>
      <c r="I29" s="304"/>
      <c r="J29" s="304"/>
      <c r="K29" s="304"/>
      <c r="L29" s="304"/>
      <c r="M29" s="304"/>
    </row>
    <row r="30" spans="1:13" ht="11.25">
      <c r="A30" s="308"/>
      <c r="B30" s="308"/>
      <c r="C30" s="309"/>
      <c r="D30" s="308"/>
      <c r="E30" s="305"/>
      <c r="F30" s="304" t="s">
        <v>299</v>
      </c>
      <c r="G30" s="304" t="s">
        <v>298</v>
      </c>
      <c r="H30" s="304"/>
      <c r="I30" s="304"/>
      <c r="J30" s="304"/>
      <c r="K30" s="304"/>
      <c r="L30" s="304"/>
      <c r="M30" s="304"/>
    </row>
    <row r="31" spans="1:13" ht="11.25">
      <c r="A31" s="308"/>
      <c r="B31" s="308"/>
      <c r="C31" s="309"/>
      <c r="D31" s="308"/>
      <c r="E31" s="305" t="s">
        <v>300</v>
      </c>
      <c r="F31" s="304" t="s">
        <v>301</v>
      </c>
      <c r="G31" s="304" t="s">
        <v>298</v>
      </c>
      <c r="H31" s="304"/>
      <c r="I31" s="304"/>
      <c r="J31" s="304"/>
      <c r="K31" s="304"/>
      <c r="L31" s="304"/>
      <c r="M31" s="304"/>
    </row>
    <row r="32" spans="1:13" ht="11.25">
      <c r="A32" s="308"/>
      <c r="B32" s="308"/>
      <c r="C32" s="309"/>
      <c r="D32" s="308"/>
      <c r="E32" s="305"/>
      <c r="F32" s="304" t="s">
        <v>302</v>
      </c>
      <c r="G32" s="304" t="s">
        <v>298</v>
      </c>
      <c r="H32" s="304"/>
      <c r="I32" s="304"/>
      <c r="J32" s="304"/>
      <c r="K32" s="304"/>
      <c r="L32" s="304"/>
      <c r="M32" s="304"/>
    </row>
    <row r="33" spans="1:13" ht="11.25">
      <c r="A33" s="308"/>
      <c r="B33" s="308"/>
      <c r="C33" s="309"/>
      <c r="D33" s="308"/>
      <c r="E33" s="305"/>
      <c r="F33" s="304" t="s">
        <v>303</v>
      </c>
      <c r="G33" s="304" t="s">
        <v>298</v>
      </c>
      <c r="H33" s="304"/>
      <c r="I33" s="304"/>
      <c r="J33" s="304"/>
      <c r="K33" s="304"/>
      <c r="L33" s="304"/>
      <c r="M33" s="304"/>
    </row>
    <row r="34" spans="1:13" ht="33.75">
      <c r="A34" s="308"/>
      <c r="B34" s="308"/>
      <c r="C34" s="309"/>
      <c r="D34" s="308"/>
      <c r="E34" s="303" t="s">
        <v>352</v>
      </c>
      <c r="F34" s="304" t="s">
        <v>353</v>
      </c>
      <c r="G34" s="304" t="s">
        <v>306</v>
      </c>
      <c r="H34" s="304" t="s">
        <v>361</v>
      </c>
      <c r="I34" s="304" t="s">
        <v>307</v>
      </c>
      <c r="J34" s="304"/>
      <c r="K34" s="304"/>
      <c r="L34" s="304"/>
      <c r="M34" s="304"/>
    </row>
    <row r="35" spans="1:13" ht="11.25">
      <c r="A35" s="308"/>
      <c r="B35" s="308"/>
      <c r="C35" s="309"/>
      <c r="D35" s="308"/>
      <c r="E35" s="305" t="s">
        <v>304</v>
      </c>
      <c r="F35" s="304" t="s">
        <v>360</v>
      </c>
      <c r="G35" s="304" t="s">
        <v>298</v>
      </c>
      <c r="H35" s="304"/>
      <c r="I35" s="304"/>
      <c r="J35" s="304"/>
      <c r="K35" s="304"/>
      <c r="L35" s="304"/>
      <c r="M35" s="304"/>
    </row>
    <row r="36" spans="1:13" ht="11.25">
      <c r="A36" s="308"/>
      <c r="B36" s="308"/>
      <c r="C36" s="309"/>
      <c r="D36" s="308"/>
      <c r="E36" s="305"/>
      <c r="F36" s="304" t="s">
        <v>359</v>
      </c>
      <c r="G36" s="304" t="s">
        <v>296</v>
      </c>
      <c r="H36" s="304" t="s">
        <v>296</v>
      </c>
      <c r="I36" s="304" t="s">
        <v>296</v>
      </c>
      <c r="J36" s="304"/>
      <c r="K36" s="304"/>
      <c r="L36" s="304"/>
      <c r="M36" s="304"/>
    </row>
    <row r="37" spans="1:13" ht="11.25">
      <c r="A37" s="308"/>
      <c r="B37" s="308"/>
      <c r="C37" s="309"/>
      <c r="D37" s="308"/>
      <c r="E37" s="305"/>
      <c r="F37" s="304" t="s">
        <v>358</v>
      </c>
      <c r="G37" s="304" t="s">
        <v>305</v>
      </c>
      <c r="H37" s="304" t="s">
        <v>305</v>
      </c>
      <c r="I37" s="304" t="s">
        <v>305</v>
      </c>
      <c r="J37" s="304"/>
      <c r="K37" s="304"/>
      <c r="L37" s="304"/>
      <c r="M37" s="304"/>
    </row>
    <row r="38" spans="1:13" ht="11.25">
      <c r="A38" s="310"/>
      <c r="B38" s="310"/>
      <c r="C38" s="311"/>
      <c r="D38" s="310"/>
      <c r="E38" s="305"/>
      <c r="F38" s="304" t="s">
        <v>356</v>
      </c>
      <c r="G38" s="304" t="s">
        <v>357</v>
      </c>
      <c r="H38" s="304"/>
      <c r="I38" s="304"/>
      <c r="J38" s="304"/>
      <c r="K38" s="304"/>
      <c r="L38" s="304"/>
      <c r="M38" s="304"/>
    </row>
  </sheetData>
  <sheetProtection/>
  <mergeCells count="30">
    <mergeCell ref="E14:E16"/>
    <mergeCell ref="A28:A38"/>
    <mergeCell ref="A1:M1"/>
    <mergeCell ref="C2:M2"/>
    <mergeCell ref="A3:K3"/>
    <mergeCell ref="L3:M3"/>
    <mergeCell ref="E4:M4"/>
    <mergeCell ref="E7:E10"/>
    <mergeCell ref="B4:B5"/>
    <mergeCell ref="B6:B16"/>
    <mergeCell ref="B17:B27"/>
    <mergeCell ref="A4:A5"/>
    <mergeCell ref="A6:A16"/>
    <mergeCell ref="A17:A27"/>
    <mergeCell ref="E29:E30"/>
    <mergeCell ref="E31:E33"/>
    <mergeCell ref="E35:E38"/>
    <mergeCell ref="D4:D5"/>
    <mergeCell ref="D6:D16"/>
    <mergeCell ref="D17:D27"/>
    <mergeCell ref="E25:E27"/>
    <mergeCell ref="E17:E20"/>
    <mergeCell ref="E22:E24"/>
    <mergeCell ref="E11:E13"/>
    <mergeCell ref="B28:B38"/>
    <mergeCell ref="C28:C38"/>
    <mergeCell ref="D28:D38"/>
    <mergeCell ref="C4:C5"/>
    <mergeCell ref="C6:C16"/>
    <mergeCell ref="C17:C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S27"/>
  <sheetViews>
    <sheetView showGridLines="0" showZeros="0" workbookViewId="0" topLeftCell="A1">
      <selection activeCell="G18" sqref="G18"/>
    </sheetView>
  </sheetViews>
  <sheetFormatPr defaultColWidth="8" defaultRowHeight="11.25"/>
  <cols>
    <col min="1" max="1" width="9.16015625" style="47" customWidth="1"/>
    <col min="2" max="2" width="6.66015625" style="47" customWidth="1"/>
    <col min="3" max="3" width="4.5" style="47" customWidth="1"/>
    <col min="4" max="4" width="45.33203125" style="47" customWidth="1"/>
    <col min="5" max="6" width="22.83203125" style="166" customWidth="1"/>
    <col min="7" max="8" width="18.5" style="47" customWidth="1"/>
    <col min="9" max="10" width="18" style="47" customWidth="1"/>
    <col min="11" max="16384" width="8" style="47" customWidth="1"/>
  </cols>
  <sheetData>
    <row r="1" spans="1:10" ht="19.5" customHeight="1">
      <c r="A1" s="5" t="s">
        <v>73</v>
      </c>
      <c r="B1" s="167"/>
      <c r="C1" s="167"/>
      <c r="D1" s="167"/>
      <c r="E1" s="168"/>
      <c r="F1" s="168"/>
      <c r="G1" s="169"/>
      <c r="H1" s="170"/>
      <c r="I1" s="229"/>
      <c r="J1" s="229"/>
    </row>
    <row r="2" spans="1:10" ht="27.75" customHeight="1">
      <c r="A2" s="237" t="s">
        <v>263</v>
      </c>
      <c r="B2" s="237"/>
      <c r="C2" s="237"/>
      <c r="D2" s="237"/>
      <c r="E2" s="237"/>
      <c r="F2" s="237"/>
      <c r="G2" s="237"/>
      <c r="H2" s="237"/>
      <c r="I2" s="237"/>
      <c r="J2" s="237"/>
    </row>
    <row r="3" spans="1:10" ht="18" customHeight="1">
      <c r="A3" s="50"/>
      <c r="B3" s="50"/>
      <c r="C3" s="50"/>
      <c r="D3" s="50"/>
      <c r="E3" s="171"/>
      <c r="F3" s="171"/>
      <c r="G3" s="169"/>
      <c r="H3" s="172"/>
      <c r="J3" s="183" t="s">
        <v>1</v>
      </c>
    </row>
    <row r="4" spans="1:10" ht="21" customHeight="1">
      <c r="A4" s="240" t="s">
        <v>74</v>
      </c>
      <c r="B4" s="241"/>
      <c r="C4" s="242"/>
      <c r="D4" s="234" t="s">
        <v>75</v>
      </c>
      <c r="E4" s="233" t="s">
        <v>63</v>
      </c>
      <c r="F4" s="235" t="s">
        <v>64</v>
      </c>
      <c r="G4" s="235" t="s">
        <v>32</v>
      </c>
      <c r="H4" s="235" t="s">
        <v>65</v>
      </c>
      <c r="I4" s="233" t="s">
        <v>66</v>
      </c>
      <c r="J4" s="233" t="s">
        <v>67</v>
      </c>
    </row>
    <row r="5" spans="1:10" ht="21" customHeight="1">
      <c r="A5" s="243"/>
      <c r="B5" s="244"/>
      <c r="C5" s="245"/>
      <c r="D5" s="238"/>
      <c r="E5" s="233"/>
      <c r="F5" s="235"/>
      <c r="G5" s="235"/>
      <c r="H5" s="235"/>
      <c r="I5" s="233"/>
      <c r="J5" s="233"/>
    </row>
    <row r="6" spans="1:10" ht="21" customHeight="1">
      <c r="A6" s="12" t="s">
        <v>76</v>
      </c>
      <c r="B6" s="12" t="s">
        <v>77</v>
      </c>
      <c r="C6" s="12" t="s">
        <v>78</v>
      </c>
      <c r="D6" s="239"/>
      <c r="E6" s="234"/>
      <c r="F6" s="236"/>
      <c r="G6" s="236"/>
      <c r="H6" s="236"/>
      <c r="I6" s="234"/>
      <c r="J6" s="234"/>
    </row>
    <row r="7" spans="1:10" ht="24.75" customHeight="1">
      <c r="A7" s="173"/>
      <c r="B7" s="173"/>
      <c r="C7" s="173"/>
      <c r="D7" s="174" t="s">
        <v>70</v>
      </c>
      <c r="E7" s="175">
        <f>SUM(F7:J7)</f>
        <v>424.4200000000001</v>
      </c>
      <c r="F7" s="175">
        <f>SUM(F8+F11+F17+F21+F25)</f>
        <v>424.4200000000001</v>
      </c>
      <c r="G7" s="111"/>
      <c r="H7" s="18">
        <v>0</v>
      </c>
      <c r="I7" s="111">
        <v>0</v>
      </c>
      <c r="J7" s="18">
        <v>0</v>
      </c>
    </row>
    <row r="8" spans="1:253" ht="27.75" customHeight="1">
      <c r="A8" s="176" t="s">
        <v>79</v>
      </c>
      <c r="B8" s="176"/>
      <c r="C8" s="176"/>
      <c r="D8" s="177" t="s">
        <v>8</v>
      </c>
      <c r="E8" s="175">
        <f>SUM(F8:J8)</f>
        <v>79</v>
      </c>
      <c r="F8" s="175">
        <f>SUM(F9)</f>
        <v>79</v>
      </c>
      <c r="G8" s="111"/>
      <c r="H8" s="18">
        <v>0</v>
      </c>
      <c r="I8" s="111">
        <v>0</v>
      </c>
      <c r="J8" s="18">
        <v>0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27.75" customHeight="1">
      <c r="A9" s="176"/>
      <c r="B9" s="176" t="s">
        <v>80</v>
      </c>
      <c r="C9" s="176"/>
      <c r="D9" s="177" t="s">
        <v>81</v>
      </c>
      <c r="E9" s="175">
        <f aca="true" t="shared" si="0" ref="E9:E27">SUM(F9:J9)</f>
        <v>79</v>
      </c>
      <c r="F9" s="175">
        <f>SUM(F10)</f>
        <v>79</v>
      </c>
      <c r="G9" s="111"/>
      <c r="H9" s="18">
        <v>0</v>
      </c>
      <c r="I9" s="111">
        <v>0</v>
      </c>
      <c r="J9" s="18">
        <v>0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27.75" customHeight="1">
      <c r="A10" s="176" t="s">
        <v>82</v>
      </c>
      <c r="B10" s="176" t="s">
        <v>83</v>
      </c>
      <c r="C10" s="176" t="s">
        <v>84</v>
      </c>
      <c r="D10" s="177" t="s">
        <v>85</v>
      </c>
      <c r="E10" s="175">
        <f t="shared" si="0"/>
        <v>79</v>
      </c>
      <c r="F10" s="175">
        <v>79</v>
      </c>
      <c r="G10" s="111"/>
      <c r="H10" s="18">
        <v>0</v>
      </c>
      <c r="I10" s="111">
        <v>0</v>
      </c>
      <c r="J10" s="18">
        <v>0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27.75" customHeight="1">
      <c r="A11" s="176" t="s">
        <v>86</v>
      </c>
      <c r="B11" s="176"/>
      <c r="C11" s="176"/>
      <c r="D11" s="177" t="s">
        <v>25</v>
      </c>
      <c r="E11" s="175">
        <f t="shared" si="0"/>
        <v>36.839999999999996</v>
      </c>
      <c r="F11" s="175">
        <f>SUM(F12+F14)</f>
        <v>36.839999999999996</v>
      </c>
      <c r="G11" s="111"/>
      <c r="H11" s="18">
        <v>0</v>
      </c>
      <c r="I11" s="111">
        <v>0</v>
      </c>
      <c r="J11" s="18">
        <v>0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27.75" customHeight="1">
      <c r="A12" s="176"/>
      <c r="B12" s="176" t="s">
        <v>87</v>
      </c>
      <c r="C12" s="176"/>
      <c r="D12" s="177" t="s">
        <v>88</v>
      </c>
      <c r="E12" s="175">
        <f t="shared" si="0"/>
        <v>1.29</v>
      </c>
      <c r="F12" s="175">
        <f>SUM(F13)</f>
        <v>1.29</v>
      </c>
      <c r="G12" s="111"/>
      <c r="H12" s="18">
        <v>0</v>
      </c>
      <c r="I12" s="111">
        <v>0</v>
      </c>
      <c r="J12" s="18">
        <v>0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27.75" customHeight="1">
      <c r="A13" s="176" t="s">
        <v>89</v>
      </c>
      <c r="B13" s="176" t="s">
        <v>90</v>
      </c>
      <c r="C13" s="176" t="s">
        <v>91</v>
      </c>
      <c r="D13" s="177" t="s">
        <v>92</v>
      </c>
      <c r="E13" s="175">
        <f t="shared" si="0"/>
        <v>1.29</v>
      </c>
      <c r="F13" s="178">
        <v>1.29</v>
      </c>
      <c r="G13" s="111"/>
      <c r="H13" s="18">
        <v>0</v>
      </c>
      <c r="I13" s="111">
        <v>0</v>
      </c>
      <c r="J13" s="18">
        <v>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27.75" customHeight="1">
      <c r="A14" s="176"/>
      <c r="B14" s="176" t="s">
        <v>93</v>
      </c>
      <c r="C14" s="176"/>
      <c r="D14" s="177" t="s">
        <v>94</v>
      </c>
      <c r="E14" s="175">
        <f t="shared" si="0"/>
        <v>35.55</v>
      </c>
      <c r="F14" s="175">
        <f>SUM(F15:F16)</f>
        <v>35.55</v>
      </c>
      <c r="G14" s="111"/>
      <c r="H14" s="18">
        <v>0</v>
      </c>
      <c r="I14" s="111">
        <v>0</v>
      </c>
      <c r="J14" s="18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27.75" customHeight="1">
      <c r="A15" s="162" t="s">
        <v>89</v>
      </c>
      <c r="B15" s="162" t="s">
        <v>95</v>
      </c>
      <c r="C15" s="162" t="s">
        <v>260</v>
      </c>
      <c r="D15" s="163" t="s">
        <v>262</v>
      </c>
      <c r="E15" s="175">
        <f t="shared" si="0"/>
        <v>23.7</v>
      </c>
      <c r="F15" s="178">
        <v>23.7</v>
      </c>
      <c r="G15" s="111"/>
      <c r="H15" s="18">
        <v>0</v>
      </c>
      <c r="I15" s="111">
        <v>0</v>
      </c>
      <c r="J15" s="18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27.75" customHeight="1">
      <c r="A16" s="162" t="s">
        <v>89</v>
      </c>
      <c r="B16" s="162" t="s">
        <v>95</v>
      </c>
      <c r="C16" s="162" t="s">
        <v>84</v>
      </c>
      <c r="D16" s="163" t="s">
        <v>97</v>
      </c>
      <c r="E16" s="175">
        <f t="shared" si="0"/>
        <v>11.85</v>
      </c>
      <c r="F16" s="178">
        <v>11.85</v>
      </c>
      <c r="G16" s="111"/>
      <c r="H16" s="18">
        <v>0</v>
      </c>
      <c r="I16" s="111">
        <v>0</v>
      </c>
      <c r="J16" s="18">
        <v>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27.75" customHeight="1">
      <c r="A17" s="176" t="s">
        <v>98</v>
      </c>
      <c r="B17" s="176"/>
      <c r="C17" s="176"/>
      <c r="D17" s="177" t="s">
        <v>99</v>
      </c>
      <c r="E17" s="175">
        <f t="shared" si="0"/>
        <v>12.59</v>
      </c>
      <c r="F17" s="175">
        <f>SUM(F18)</f>
        <v>12.59</v>
      </c>
      <c r="G17" s="111"/>
      <c r="H17" s="18">
        <v>0</v>
      </c>
      <c r="I17" s="111">
        <v>0</v>
      </c>
      <c r="J17" s="18">
        <v>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27.75" customHeight="1">
      <c r="A18" s="176"/>
      <c r="B18" s="176" t="s">
        <v>100</v>
      </c>
      <c r="C18" s="176"/>
      <c r="D18" s="177" t="s">
        <v>101</v>
      </c>
      <c r="E18" s="175">
        <f t="shared" si="0"/>
        <v>12.59</v>
      </c>
      <c r="F18" s="175">
        <f>SUM(F19:F20)</f>
        <v>12.59</v>
      </c>
      <c r="G18" s="111"/>
      <c r="H18" s="18">
        <v>0</v>
      </c>
      <c r="I18" s="111">
        <v>0</v>
      </c>
      <c r="J18" s="18">
        <v>0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27.75" customHeight="1">
      <c r="A19" s="176" t="s">
        <v>102</v>
      </c>
      <c r="B19" s="176" t="s">
        <v>103</v>
      </c>
      <c r="C19" s="176" t="s">
        <v>96</v>
      </c>
      <c r="D19" s="177" t="s">
        <v>104</v>
      </c>
      <c r="E19" s="175">
        <f t="shared" si="0"/>
        <v>11.85</v>
      </c>
      <c r="F19" s="178">
        <v>11.85</v>
      </c>
      <c r="G19" s="111"/>
      <c r="H19" s="18">
        <v>0</v>
      </c>
      <c r="I19" s="111">
        <v>0</v>
      </c>
      <c r="J19" s="18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27.75" customHeight="1">
      <c r="A20" s="176" t="s">
        <v>102</v>
      </c>
      <c r="B20" s="176" t="s">
        <v>103</v>
      </c>
      <c r="C20" s="176" t="s">
        <v>91</v>
      </c>
      <c r="D20" s="177" t="s">
        <v>105</v>
      </c>
      <c r="E20" s="175">
        <f t="shared" si="0"/>
        <v>0.74</v>
      </c>
      <c r="F20" s="178">
        <v>0.74</v>
      </c>
      <c r="G20" s="111"/>
      <c r="H20" s="18">
        <v>0</v>
      </c>
      <c r="I20" s="111">
        <v>0</v>
      </c>
      <c r="J20" s="18">
        <v>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27.75" customHeight="1">
      <c r="A21" s="176" t="s">
        <v>106</v>
      </c>
      <c r="B21" s="176"/>
      <c r="C21" s="176"/>
      <c r="D21" s="177" t="s">
        <v>33</v>
      </c>
      <c r="E21" s="175">
        <f t="shared" si="0"/>
        <v>273.33000000000004</v>
      </c>
      <c r="F21" s="175">
        <f>SUM(F22)</f>
        <v>273.33000000000004</v>
      </c>
      <c r="G21" s="111"/>
      <c r="H21" s="18">
        <v>0</v>
      </c>
      <c r="I21" s="111">
        <v>0</v>
      </c>
      <c r="J21" s="18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27.75" customHeight="1">
      <c r="A22" s="176"/>
      <c r="B22" s="176" t="s">
        <v>87</v>
      </c>
      <c r="C22" s="176"/>
      <c r="D22" s="177" t="s">
        <v>107</v>
      </c>
      <c r="E22" s="175">
        <f t="shared" si="0"/>
        <v>273.33000000000004</v>
      </c>
      <c r="F22" s="175">
        <f>SUM(F23:F24)</f>
        <v>273.33000000000004</v>
      </c>
      <c r="G22" s="111"/>
      <c r="H22" s="18">
        <v>0</v>
      </c>
      <c r="I22" s="111">
        <v>0</v>
      </c>
      <c r="J22" s="18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27.75" customHeight="1">
      <c r="A23" s="162" t="s">
        <v>108</v>
      </c>
      <c r="B23" s="162" t="s">
        <v>90</v>
      </c>
      <c r="C23" s="162" t="s">
        <v>87</v>
      </c>
      <c r="D23" s="163" t="s">
        <v>109</v>
      </c>
      <c r="E23" s="175">
        <f t="shared" si="0"/>
        <v>41.5</v>
      </c>
      <c r="F23" s="175">
        <v>41.5</v>
      </c>
      <c r="G23" s="111"/>
      <c r="H23" s="18">
        <v>0</v>
      </c>
      <c r="I23" s="111">
        <v>0</v>
      </c>
      <c r="J23" s="18">
        <v>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27.75" customHeight="1">
      <c r="A24" s="162" t="s">
        <v>108</v>
      </c>
      <c r="B24" s="162" t="s">
        <v>90</v>
      </c>
      <c r="C24" s="162" t="s">
        <v>110</v>
      </c>
      <c r="D24" s="163" t="s">
        <v>111</v>
      </c>
      <c r="E24" s="175">
        <f t="shared" si="0"/>
        <v>231.83</v>
      </c>
      <c r="F24" s="175">
        <v>231.83</v>
      </c>
      <c r="G24" s="111"/>
      <c r="H24" s="18">
        <v>0</v>
      </c>
      <c r="I24" s="111">
        <v>0</v>
      </c>
      <c r="J24" s="18"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10" ht="27.75" customHeight="1">
      <c r="A25" s="179" t="s">
        <v>112</v>
      </c>
      <c r="B25" s="179"/>
      <c r="C25" s="179"/>
      <c r="D25" s="180" t="s">
        <v>49</v>
      </c>
      <c r="E25" s="175">
        <f t="shared" si="0"/>
        <v>22.66</v>
      </c>
      <c r="F25" s="181">
        <f>SUM(F26)</f>
        <v>22.66</v>
      </c>
      <c r="G25" s="182"/>
      <c r="H25" s="182"/>
      <c r="I25" s="182"/>
      <c r="J25" s="182"/>
    </row>
    <row r="26" spans="1:10" ht="27.75" customHeight="1">
      <c r="A26" s="179"/>
      <c r="B26" s="179" t="s">
        <v>96</v>
      </c>
      <c r="C26" s="179"/>
      <c r="D26" s="180" t="s">
        <v>113</v>
      </c>
      <c r="E26" s="175">
        <f t="shared" si="0"/>
        <v>22.66</v>
      </c>
      <c r="F26" s="181">
        <f>SUM(F27)</f>
        <v>22.66</v>
      </c>
      <c r="G26" s="182"/>
      <c r="H26" s="182"/>
      <c r="I26" s="182"/>
      <c r="J26" s="182"/>
    </row>
    <row r="27" spans="1:10" ht="27.75" customHeight="1">
      <c r="A27" s="179" t="s">
        <v>114</v>
      </c>
      <c r="B27" s="179" t="s">
        <v>115</v>
      </c>
      <c r="C27" s="179" t="s">
        <v>87</v>
      </c>
      <c r="D27" s="180" t="s">
        <v>116</v>
      </c>
      <c r="E27" s="175">
        <f t="shared" si="0"/>
        <v>22.66</v>
      </c>
      <c r="F27" s="181">
        <v>22.66</v>
      </c>
      <c r="G27" s="182"/>
      <c r="H27" s="182"/>
      <c r="I27" s="182"/>
      <c r="J27" s="182"/>
    </row>
  </sheetData>
  <sheetProtection formatCells="0" formatColumns="0" formatRows="0"/>
  <mergeCells count="10">
    <mergeCell ref="I1:J1"/>
    <mergeCell ref="A2:J2"/>
    <mergeCell ref="D4:D6"/>
    <mergeCell ref="E4:E6"/>
    <mergeCell ref="F4:F6"/>
    <mergeCell ref="G4:G6"/>
    <mergeCell ref="H4:H6"/>
    <mergeCell ref="I4:I6"/>
    <mergeCell ref="J4:J6"/>
    <mergeCell ref="A4:C5"/>
  </mergeCells>
  <printOptions/>
  <pageMargins left="0.71" right="0.71" top="0.75" bottom="0.75" header="0.31" footer="0.31"/>
  <pageSetup horizontalDpi="600" verticalDpi="6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26"/>
  <sheetViews>
    <sheetView showGridLines="0" showZeros="0" workbookViewId="0" topLeftCell="A1">
      <selection activeCell="J25" sqref="J25"/>
    </sheetView>
  </sheetViews>
  <sheetFormatPr defaultColWidth="9.16015625" defaultRowHeight="12.75" customHeight="1"/>
  <cols>
    <col min="1" max="1" width="10.5" style="149" customWidth="1"/>
    <col min="2" max="2" width="8.16015625" style="149" customWidth="1"/>
    <col min="3" max="3" width="5.83203125" style="149" customWidth="1"/>
    <col min="4" max="4" width="41.33203125" style="149" customWidth="1"/>
    <col min="5" max="5" width="18.83203125" style="149" customWidth="1"/>
    <col min="6" max="6" width="15.33203125" style="149" customWidth="1"/>
    <col min="7" max="7" width="11.16015625" style="149" customWidth="1"/>
    <col min="8" max="10" width="13" style="149" customWidth="1"/>
    <col min="11" max="11" width="20.83203125" style="149" customWidth="1"/>
    <col min="12" max="12" width="14" style="149" customWidth="1"/>
    <col min="13" max="248" width="9.16015625" style="149" customWidth="1"/>
    <col min="249" max="16384" width="9.16015625" style="149" customWidth="1"/>
  </cols>
  <sheetData>
    <row r="1" spans="1:248" ht="16.5" customHeight="1">
      <c r="A1" s="1" t="s">
        <v>117</v>
      </c>
      <c r="L1" s="16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21" customHeight="1">
      <c r="A2" s="150" t="s">
        <v>265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2:248" ht="19.5" customHeight="1">
      <c r="L3" s="84" t="s">
        <v>118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</row>
    <row r="4" spans="1:248" ht="36.75" customHeight="1">
      <c r="A4" s="153" t="s">
        <v>74</v>
      </c>
      <c r="B4" s="154"/>
      <c r="C4" s="155"/>
      <c r="D4" s="248" t="s">
        <v>119</v>
      </c>
      <c r="E4" s="250" t="s">
        <v>63</v>
      </c>
      <c r="F4" s="246" t="s">
        <v>120</v>
      </c>
      <c r="G4" s="246"/>
      <c r="H4" s="246"/>
      <c r="I4" s="247"/>
      <c r="J4" s="247"/>
      <c r="K4" s="246" t="s">
        <v>121</v>
      </c>
      <c r="L4" s="246" t="s">
        <v>122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</row>
    <row r="5" spans="1:248" ht="31.5" customHeight="1">
      <c r="A5" s="156" t="s">
        <v>76</v>
      </c>
      <c r="B5" s="156" t="s">
        <v>77</v>
      </c>
      <c r="C5" s="156" t="s">
        <v>78</v>
      </c>
      <c r="D5" s="249"/>
      <c r="E5" s="251"/>
      <c r="F5" s="157" t="s">
        <v>123</v>
      </c>
      <c r="G5" s="157" t="s">
        <v>124</v>
      </c>
      <c r="H5" s="157" t="s">
        <v>125</v>
      </c>
      <c r="I5" s="157" t="s">
        <v>126</v>
      </c>
      <c r="J5" s="157" t="s">
        <v>127</v>
      </c>
      <c r="K5" s="246"/>
      <c r="L5" s="24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1:248" s="148" customFormat="1" ht="26.25" customHeight="1">
      <c r="A6" s="32"/>
      <c r="B6" s="32"/>
      <c r="C6" s="32"/>
      <c r="D6" s="8" t="s">
        <v>70</v>
      </c>
      <c r="E6" s="158">
        <f>SUM(F6+K6+L6)</f>
        <v>424.4200000000001</v>
      </c>
      <c r="F6" s="159">
        <f>SUM(G6:J6)</f>
        <v>302.4200000000001</v>
      </c>
      <c r="G6" s="159">
        <f aca="true" t="shared" si="0" ref="G6:L6">SUM(G7+G10+G16+G20+G24)</f>
        <v>260.92</v>
      </c>
      <c r="H6" s="159">
        <f t="shared" si="0"/>
        <v>32.78</v>
      </c>
      <c r="I6" s="159">
        <f t="shared" si="0"/>
        <v>8.72</v>
      </c>
      <c r="J6" s="159">
        <f t="shared" si="0"/>
        <v>0</v>
      </c>
      <c r="K6" s="159">
        <f t="shared" si="0"/>
        <v>122</v>
      </c>
      <c r="L6" s="159">
        <f t="shared" si="0"/>
        <v>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</row>
    <row r="7" spans="1:248" ht="24.75" customHeight="1">
      <c r="A7" s="176" t="s">
        <v>79</v>
      </c>
      <c r="B7" s="176"/>
      <c r="C7" s="176"/>
      <c r="D7" s="177" t="s">
        <v>8</v>
      </c>
      <c r="E7" s="160">
        <f>SUM(F7+K7+L7)</f>
        <v>79</v>
      </c>
      <c r="F7" s="2">
        <f aca="true" t="shared" si="1" ref="F7:F26">SUM(G7:J7)</f>
        <v>0</v>
      </c>
      <c r="G7" s="2"/>
      <c r="H7" s="2"/>
      <c r="I7" s="2"/>
      <c r="J7" s="2"/>
      <c r="K7" s="160">
        <f>SUM(K8)</f>
        <v>79</v>
      </c>
      <c r="L7" s="16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</row>
    <row r="8" spans="1:248" ht="24.75" customHeight="1">
      <c r="A8" s="176"/>
      <c r="B8" s="176" t="s">
        <v>80</v>
      </c>
      <c r="C8" s="176"/>
      <c r="D8" s="177" t="s">
        <v>81</v>
      </c>
      <c r="E8" s="160">
        <f aca="true" t="shared" si="2" ref="E8:E26">SUM(F8+K8+L8)</f>
        <v>79</v>
      </c>
      <c r="F8" s="2">
        <f t="shared" si="1"/>
        <v>0</v>
      </c>
      <c r="G8" s="2"/>
      <c r="H8" s="2"/>
      <c r="I8" s="2"/>
      <c r="J8" s="2"/>
      <c r="K8" s="160">
        <f>SUM(K9)</f>
        <v>79</v>
      </c>
      <c r="L8" s="165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</row>
    <row r="9" spans="1:248" ht="24.75" customHeight="1">
      <c r="A9" s="176" t="s">
        <v>82</v>
      </c>
      <c r="B9" s="176" t="s">
        <v>83</v>
      </c>
      <c r="C9" s="176" t="s">
        <v>84</v>
      </c>
      <c r="D9" s="177" t="s">
        <v>85</v>
      </c>
      <c r="E9" s="160">
        <f t="shared" si="2"/>
        <v>79</v>
      </c>
      <c r="F9" s="2">
        <f t="shared" si="1"/>
        <v>0</v>
      </c>
      <c r="G9" s="2"/>
      <c r="H9" s="2"/>
      <c r="I9" s="2"/>
      <c r="J9" s="2"/>
      <c r="K9" s="160">
        <v>79</v>
      </c>
      <c r="L9" s="165"/>
      <c r="M9" s="14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</row>
    <row r="10" spans="1:248" ht="24.75" customHeight="1">
      <c r="A10" s="176" t="s">
        <v>86</v>
      </c>
      <c r="B10" s="176"/>
      <c r="C10" s="176"/>
      <c r="D10" s="177" t="s">
        <v>25</v>
      </c>
      <c r="E10" s="160">
        <f t="shared" si="2"/>
        <v>36.839999999999996</v>
      </c>
      <c r="F10" s="2">
        <f t="shared" si="1"/>
        <v>36.839999999999996</v>
      </c>
      <c r="G10" s="2">
        <f>SUM(G11+G13)</f>
        <v>36.839999999999996</v>
      </c>
      <c r="H10" s="2"/>
      <c r="I10" s="2"/>
      <c r="J10" s="2"/>
      <c r="K10" s="160"/>
      <c r="L10" s="165"/>
      <c r="M10" s="14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</row>
    <row r="11" spans="1:248" ht="24.75" customHeight="1">
      <c r="A11" s="176"/>
      <c r="B11" s="176" t="s">
        <v>87</v>
      </c>
      <c r="C11" s="176"/>
      <c r="D11" s="177" t="s">
        <v>88</v>
      </c>
      <c r="E11" s="160">
        <f t="shared" si="2"/>
        <v>1.29</v>
      </c>
      <c r="F11" s="2">
        <f t="shared" si="1"/>
        <v>1.29</v>
      </c>
      <c r="G11" s="161">
        <f>SUM(G12)</f>
        <v>1.29</v>
      </c>
      <c r="H11" s="2"/>
      <c r="I11" s="2"/>
      <c r="J11" s="2"/>
      <c r="K11" s="160"/>
      <c r="L11" s="165"/>
      <c r="M11" s="14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</row>
    <row r="12" spans="1:248" ht="24.75" customHeight="1">
      <c r="A12" s="176" t="s">
        <v>89</v>
      </c>
      <c r="B12" s="176" t="s">
        <v>90</v>
      </c>
      <c r="C12" s="176" t="s">
        <v>91</v>
      </c>
      <c r="D12" s="177" t="s">
        <v>92</v>
      </c>
      <c r="E12" s="160">
        <f t="shared" si="2"/>
        <v>1.29</v>
      </c>
      <c r="F12" s="2">
        <f t="shared" si="1"/>
        <v>1.29</v>
      </c>
      <c r="G12" s="2">
        <v>1.29</v>
      </c>
      <c r="H12" s="2"/>
      <c r="I12" s="2"/>
      <c r="J12" s="2"/>
      <c r="K12" s="160"/>
      <c r="L12" s="165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</row>
    <row r="13" spans="1:248" ht="24.75" customHeight="1">
      <c r="A13" s="176"/>
      <c r="B13" s="176" t="s">
        <v>93</v>
      </c>
      <c r="C13" s="176"/>
      <c r="D13" s="177" t="s">
        <v>94</v>
      </c>
      <c r="E13" s="160">
        <f t="shared" si="2"/>
        <v>35.55</v>
      </c>
      <c r="F13" s="2">
        <f t="shared" si="1"/>
        <v>35.55</v>
      </c>
      <c r="G13" s="2">
        <f>SUM(G14:G15)</f>
        <v>35.55</v>
      </c>
      <c r="H13" s="2"/>
      <c r="I13" s="2"/>
      <c r="J13" s="2"/>
      <c r="K13" s="160"/>
      <c r="L13" s="165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</row>
    <row r="14" spans="1:248" ht="24.75" customHeight="1">
      <c r="A14" s="162" t="s">
        <v>89</v>
      </c>
      <c r="B14" s="162" t="s">
        <v>95</v>
      </c>
      <c r="C14" s="162" t="s">
        <v>260</v>
      </c>
      <c r="D14" s="163" t="s">
        <v>266</v>
      </c>
      <c r="E14" s="160">
        <f t="shared" si="2"/>
        <v>23.7</v>
      </c>
      <c r="F14" s="2">
        <f t="shared" si="1"/>
        <v>23.7</v>
      </c>
      <c r="G14" s="2">
        <v>23.7</v>
      </c>
      <c r="H14" s="2"/>
      <c r="I14" s="2"/>
      <c r="J14" s="2"/>
      <c r="K14" s="160"/>
      <c r="L14" s="165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</row>
    <row r="15" spans="1:248" ht="24.75" customHeight="1">
      <c r="A15" s="162" t="s">
        <v>89</v>
      </c>
      <c r="B15" s="162" t="s">
        <v>95</v>
      </c>
      <c r="C15" s="162" t="s">
        <v>84</v>
      </c>
      <c r="D15" s="163" t="s">
        <v>97</v>
      </c>
      <c r="E15" s="160">
        <f t="shared" si="2"/>
        <v>11.85</v>
      </c>
      <c r="F15" s="2">
        <f t="shared" si="1"/>
        <v>11.85</v>
      </c>
      <c r="G15" s="2">
        <v>11.85</v>
      </c>
      <c r="H15" s="2"/>
      <c r="I15" s="2"/>
      <c r="J15" s="2"/>
      <c r="K15" s="160"/>
      <c r="L15" s="16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</row>
    <row r="16" spans="1:248" ht="24.75" customHeight="1">
      <c r="A16" s="176" t="s">
        <v>98</v>
      </c>
      <c r="B16" s="176"/>
      <c r="C16" s="176"/>
      <c r="D16" s="177" t="s">
        <v>99</v>
      </c>
      <c r="E16" s="160">
        <f t="shared" si="2"/>
        <v>12.59</v>
      </c>
      <c r="F16" s="2">
        <f t="shared" si="1"/>
        <v>12.59</v>
      </c>
      <c r="G16" s="2">
        <f>SUM(G17)</f>
        <v>12.59</v>
      </c>
      <c r="H16" s="2"/>
      <c r="I16" s="2"/>
      <c r="J16" s="2"/>
      <c r="K16" s="160"/>
      <c r="L16" s="165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</row>
    <row r="17" spans="1:248" ht="24.75" customHeight="1">
      <c r="A17" s="176"/>
      <c r="B17" s="176" t="s">
        <v>100</v>
      </c>
      <c r="C17" s="176"/>
      <c r="D17" s="177" t="s">
        <v>101</v>
      </c>
      <c r="E17" s="160">
        <f t="shared" si="2"/>
        <v>12.59</v>
      </c>
      <c r="F17" s="2">
        <f t="shared" si="1"/>
        <v>12.59</v>
      </c>
      <c r="G17" s="2">
        <f>SUM(G18:G19)</f>
        <v>12.59</v>
      </c>
      <c r="H17" s="2"/>
      <c r="I17" s="2"/>
      <c r="J17" s="2"/>
      <c r="K17" s="160"/>
      <c r="L17" s="16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</row>
    <row r="18" spans="1:248" ht="24.75" customHeight="1">
      <c r="A18" s="176" t="s">
        <v>102</v>
      </c>
      <c r="B18" s="176" t="s">
        <v>103</v>
      </c>
      <c r="C18" s="176" t="s">
        <v>96</v>
      </c>
      <c r="D18" s="177" t="s">
        <v>104</v>
      </c>
      <c r="E18" s="160">
        <f t="shared" si="2"/>
        <v>11.85</v>
      </c>
      <c r="F18" s="2">
        <f t="shared" si="1"/>
        <v>11.85</v>
      </c>
      <c r="G18" s="2">
        <v>11.85</v>
      </c>
      <c r="H18" s="2"/>
      <c r="I18" s="2"/>
      <c r="J18" s="2"/>
      <c r="K18" s="160"/>
      <c r="L18" s="16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</row>
    <row r="19" spans="1:248" ht="24.75" customHeight="1">
      <c r="A19" s="176" t="s">
        <v>102</v>
      </c>
      <c r="B19" s="176" t="s">
        <v>103</v>
      </c>
      <c r="C19" s="176" t="s">
        <v>91</v>
      </c>
      <c r="D19" s="177" t="s">
        <v>105</v>
      </c>
      <c r="E19" s="160">
        <f t="shared" si="2"/>
        <v>0.74</v>
      </c>
      <c r="F19" s="2">
        <f t="shared" si="1"/>
        <v>0.74</v>
      </c>
      <c r="G19" s="2">
        <v>0.74</v>
      </c>
      <c r="H19" s="2"/>
      <c r="I19" s="2"/>
      <c r="J19" s="2"/>
      <c r="K19" s="160"/>
      <c r="L19" s="16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</row>
    <row r="20" spans="1:248" ht="24.75" customHeight="1">
      <c r="A20" s="176" t="s">
        <v>106</v>
      </c>
      <c r="B20" s="176"/>
      <c r="C20" s="176"/>
      <c r="D20" s="177" t="s">
        <v>33</v>
      </c>
      <c r="E20" s="160">
        <f t="shared" si="2"/>
        <v>273.33000000000004</v>
      </c>
      <c r="F20" s="2">
        <f t="shared" si="1"/>
        <v>230.33</v>
      </c>
      <c r="G20" s="2">
        <f aca="true" t="shared" si="3" ref="G20:L20">SUM(G21)</f>
        <v>188.83</v>
      </c>
      <c r="H20" s="2">
        <f t="shared" si="3"/>
        <v>32.78</v>
      </c>
      <c r="I20" s="2">
        <f t="shared" si="3"/>
        <v>8.72</v>
      </c>
      <c r="J20" s="2">
        <f t="shared" si="3"/>
        <v>0</v>
      </c>
      <c r="K20" s="2">
        <f t="shared" si="3"/>
        <v>43</v>
      </c>
      <c r="L20" s="2">
        <f t="shared" si="3"/>
        <v>0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</row>
    <row r="21" spans="1:248" ht="24.75" customHeight="1">
      <c r="A21" s="176"/>
      <c r="B21" s="176" t="s">
        <v>87</v>
      </c>
      <c r="C21" s="176"/>
      <c r="D21" s="177" t="s">
        <v>107</v>
      </c>
      <c r="E21" s="160">
        <f t="shared" si="2"/>
        <v>273.33000000000004</v>
      </c>
      <c r="F21" s="2">
        <f t="shared" si="1"/>
        <v>230.33</v>
      </c>
      <c r="G21" s="2">
        <v>188.83</v>
      </c>
      <c r="H21" s="2">
        <f>SUM(H22:H23)</f>
        <v>32.78</v>
      </c>
      <c r="I21" s="2">
        <f>SUM(I22:I23)</f>
        <v>8.72</v>
      </c>
      <c r="J21" s="2">
        <f>SUM(J22:J23)</f>
        <v>0</v>
      </c>
      <c r="K21" s="2">
        <f>SUM(K22:K23)</f>
        <v>43</v>
      </c>
      <c r="L21" s="2">
        <f>SUM(L22:L23)</f>
        <v>0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</row>
    <row r="22" spans="1:248" ht="24.75" customHeight="1">
      <c r="A22" s="162" t="s">
        <v>108</v>
      </c>
      <c r="B22" s="162" t="s">
        <v>90</v>
      </c>
      <c r="C22" s="162" t="s">
        <v>87</v>
      </c>
      <c r="D22" s="163" t="s">
        <v>109</v>
      </c>
      <c r="E22" s="160">
        <f t="shared" si="2"/>
        <v>41.5</v>
      </c>
      <c r="F22" s="2">
        <f t="shared" si="1"/>
        <v>41.5</v>
      </c>
      <c r="G22" s="2"/>
      <c r="H22" s="2">
        <v>32.78</v>
      </c>
      <c r="I22" s="2">
        <v>8.72</v>
      </c>
      <c r="J22" s="2"/>
      <c r="K22" s="160"/>
      <c r="L22" s="16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1:12" ht="24.75" customHeight="1">
      <c r="A23" s="162" t="s">
        <v>108</v>
      </c>
      <c r="B23" s="162" t="s">
        <v>90</v>
      </c>
      <c r="C23" s="162" t="s">
        <v>110</v>
      </c>
      <c r="D23" s="163" t="s">
        <v>267</v>
      </c>
      <c r="E23" s="160">
        <f t="shared" si="2"/>
        <v>231.83</v>
      </c>
      <c r="F23" s="2">
        <f t="shared" si="1"/>
        <v>188.83</v>
      </c>
      <c r="G23" s="2">
        <v>188.83</v>
      </c>
      <c r="H23" s="2"/>
      <c r="I23" s="2"/>
      <c r="J23" s="2"/>
      <c r="K23" s="160">
        <v>43</v>
      </c>
      <c r="L23" s="165"/>
    </row>
    <row r="24" spans="1:12" ht="24.75" customHeight="1">
      <c r="A24" s="179" t="s">
        <v>112</v>
      </c>
      <c r="B24" s="179"/>
      <c r="C24" s="179"/>
      <c r="D24" s="180" t="s">
        <v>49</v>
      </c>
      <c r="E24" s="160">
        <f t="shared" si="2"/>
        <v>22.66</v>
      </c>
      <c r="F24" s="2">
        <f t="shared" si="1"/>
        <v>22.66</v>
      </c>
      <c r="G24" s="2">
        <f>SUM(G25)</f>
        <v>22.66</v>
      </c>
      <c r="H24" s="2"/>
      <c r="I24" s="2"/>
      <c r="J24" s="2"/>
      <c r="K24" s="160"/>
      <c r="L24" s="165"/>
    </row>
    <row r="25" spans="1:12" ht="24.75" customHeight="1">
      <c r="A25" s="179"/>
      <c r="B25" s="179" t="s">
        <v>96</v>
      </c>
      <c r="C25" s="179"/>
      <c r="D25" s="180" t="s">
        <v>113</v>
      </c>
      <c r="E25" s="160">
        <f t="shared" si="2"/>
        <v>22.66</v>
      </c>
      <c r="F25" s="2">
        <f t="shared" si="1"/>
        <v>22.66</v>
      </c>
      <c r="G25" s="2">
        <f>SUM(G26)</f>
        <v>22.66</v>
      </c>
      <c r="H25" s="2"/>
      <c r="I25" s="2"/>
      <c r="J25" s="2"/>
      <c r="K25" s="160"/>
      <c r="L25" s="165"/>
    </row>
    <row r="26" spans="1:12" ht="24.75" customHeight="1">
      <c r="A26" s="179" t="s">
        <v>114</v>
      </c>
      <c r="B26" s="179" t="s">
        <v>115</v>
      </c>
      <c r="C26" s="179" t="s">
        <v>87</v>
      </c>
      <c r="D26" s="180" t="s">
        <v>116</v>
      </c>
      <c r="E26" s="160">
        <f t="shared" si="2"/>
        <v>22.66</v>
      </c>
      <c r="F26" s="2">
        <f t="shared" si="1"/>
        <v>22.66</v>
      </c>
      <c r="G26" s="2">
        <v>22.66</v>
      </c>
      <c r="H26" s="2"/>
      <c r="I26" s="2"/>
      <c r="J26" s="2"/>
      <c r="K26" s="160"/>
      <c r="L26" s="165"/>
    </row>
  </sheetData>
  <sheetProtection formatCells="0" formatColumns="0" formatRows="0"/>
  <mergeCells count="5">
    <mergeCell ref="F4:J4"/>
    <mergeCell ref="D4:D5"/>
    <mergeCell ref="E4:E5"/>
    <mergeCell ref="K4:K5"/>
    <mergeCell ref="L4:L5"/>
  </mergeCells>
  <printOptions horizontalCentered="1"/>
  <pageMargins left="0.75" right="0.75" top="1" bottom="1" header="0.5" footer="0.5"/>
  <pageSetup horizontalDpi="200" verticalDpi="2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F22"/>
  <sheetViews>
    <sheetView showGridLines="0" showZeros="0" workbookViewId="0" topLeftCell="A1">
      <selection activeCell="G12" sqref="G12"/>
    </sheetView>
  </sheetViews>
  <sheetFormatPr defaultColWidth="9.16015625" defaultRowHeight="12.75" customHeight="1"/>
  <cols>
    <col min="1" max="1" width="15" style="79" customWidth="1"/>
    <col min="2" max="2" width="37" style="79" customWidth="1"/>
    <col min="3" max="3" width="14.66015625" style="79" customWidth="1"/>
    <col min="4" max="16" width="12.33203125" style="79" customWidth="1"/>
    <col min="17" max="214" width="9.16015625" style="79" customWidth="1"/>
    <col min="215" max="16384" width="9.16015625" style="79" customWidth="1"/>
  </cols>
  <sheetData>
    <row r="1" spans="1:214" ht="18" customHeight="1">
      <c r="A1" s="143" t="s">
        <v>128</v>
      </c>
      <c r="P1" s="83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</row>
    <row r="2" spans="1:214" ht="28.5" customHeight="1">
      <c r="A2" s="213" t="s">
        <v>270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</row>
    <row r="3" spans="16:214" ht="18.75" customHeight="1">
      <c r="P3" s="84" t="s">
        <v>118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</row>
    <row r="4" spans="1:214" ht="31.5" customHeight="1">
      <c r="A4" s="252" t="s">
        <v>129</v>
      </c>
      <c r="B4" s="254" t="s">
        <v>119</v>
      </c>
      <c r="C4" s="254" t="s">
        <v>63</v>
      </c>
      <c r="D4" s="254" t="s">
        <v>130</v>
      </c>
      <c r="E4" s="254" t="s">
        <v>131</v>
      </c>
      <c r="F4" s="254" t="s">
        <v>132</v>
      </c>
      <c r="G4" s="254" t="s">
        <v>133</v>
      </c>
      <c r="H4" s="254" t="s">
        <v>134</v>
      </c>
      <c r="I4" s="254" t="s">
        <v>135</v>
      </c>
      <c r="J4" s="254" t="s">
        <v>136</v>
      </c>
      <c r="K4" s="254" t="s">
        <v>137</v>
      </c>
      <c r="L4" s="254" t="s">
        <v>138</v>
      </c>
      <c r="M4" s="254" t="s">
        <v>139</v>
      </c>
      <c r="N4" s="254" t="s">
        <v>140</v>
      </c>
      <c r="O4" s="254" t="s">
        <v>141</v>
      </c>
      <c r="P4" s="254" t="s">
        <v>142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</row>
    <row r="5" spans="1:214" ht="30" customHeight="1">
      <c r="A5" s="253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</row>
    <row r="6" spans="1:214" s="142" customFormat="1" ht="27" customHeight="1">
      <c r="A6" s="145"/>
      <c r="B6" s="146" t="s">
        <v>70</v>
      </c>
      <c r="C6" s="147">
        <f aca="true" t="shared" si="0" ref="C6:P6">C7+C13+C17+C20</f>
        <v>260.92</v>
      </c>
      <c r="D6" s="147">
        <f t="shared" si="0"/>
        <v>60.31</v>
      </c>
      <c r="E6" s="147">
        <f t="shared" si="0"/>
        <v>20.32</v>
      </c>
      <c r="F6" s="147">
        <f t="shared" si="0"/>
        <v>66.25</v>
      </c>
      <c r="G6" s="147">
        <f t="shared" si="0"/>
        <v>0</v>
      </c>
      <c r="H6" s="147">
        <f t="shared" si="0"/>
        <v>41.95</v>
      </c>
      <c r="I6" s="147">
        <f t="shared" si="0"/>
        <v>23.7</v>
      </c>
      <c r="J6" s="147">
        <f t="shared" si="0"/>
        <v>11.85</v>
      </c>
      <c r="K6" s="147">
        <f t="shared" si="0"/>
        <v>11.85</v>
      </c>
      <c r="L6" s="147">
        <f t="shared" si="0"/>
        <v>1.29</v>
      </c>
      <c r="M6" s="147">
        <f t="shared" si="0"/>
        <v>0</v>
      </c>
      <c r="N6" s="147">
        <f t="shared" si="0"/>
        <v>22.66</v>
      </c>
      <c r="O6" s="147">
        <f t="shared" si="0"/>
        <v>0.74</v>
      </c>
      <c r="P6" s="147">
        <f t="shared" si="0"/>
        <v>0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</row>
    <row r="7" spans="1:214" ht="27" customHeight="1">
      <c r="A7" s="145">
        <v>208</v>
      </c>
      <c r="B7" s="82" t="s">
        <v>25</v>
      </c>
      <c r="C7" s="147">
        <f>C8+C10</f>
        <v>36.839999999999996</v>
      </c>
      <c r="D7" s="147">
        <f aca="true" t="shared" si="1" ref="D7:P7">D8+D10</f>
        <v>0</v>
      </c>
      <c r="E7" s="147">
        <f t="shared" si="1"/>
        <v>0</v>
      </c>
      <c r="F7" s="147">
        <f t="shared" si="1"/>
        <v>0</v>
      </c>
      <c r="G7" s="147">
        <f t="shared" si="1"/>
        <v>0</v>
      </c>
      <c r="H7" s="147">
        <f t="shared" si="1"/>
        <v>0</v>
      </c>
      <c r="I7" s="147">
        <f t="shared" si="1"/>
        <v>23.7</v>
      </c>
      <c r="J7" s="147">
        <f t="shared" si="1"/>
        <v>11.85</v>
      </c>
      <c r="K7" s="147">
        <f t="shared" si="1"/>
        <v>0</v>
      </c>
      <c r="L7" s="147">
        <f t="shared" si="1"/>
        <v>1.29</v>
      </c>
      <c r="M7" s="147">
        <f t="shared" si="1"/>
        <v>0</v>
      </c>
      <c r="N7" s="147">
        <f t="shared" si="1"/>
        <v>0</v>
      </c>
      <c r="O7" s="147">
        <f t="shared" si="1"/>
        <v>0</v>
      </c>
      <c r="P7" s="147">
        <f t="shared" si="1"/>
        <v>0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</row>
    <row r="8" spans="1:214" ht="27" customHeight="1">
      <c r="A8" s="145">
        <v>20801</v>
      </c>
      <c r="B8" s="82" t="s">
        <v>88</v>
      </c>
      <c r="C8" s="147">
        <f aca="true" t="shared" si="2" ref="C8:P8">C9</f>
        <v>1.29</v>
      </c>
      <c r="D8" s="147">
        <f t="shared" si="2"/>
        <v>0</v>
      </c>
      <c r="E8" s="147">
        <f t="shared" si="2"/>
        <v>0</v>
      </c>
      <c r="F8" s="147">
        <f t="shared" si="2"/>
        <v>0</v>
      </c>
      <c r="G8" s="147">
        <f t="shared" si="2"/>
        <v>0</v>
      </c>
      <c r="H8" s="147">
        <f t="shared" si="2"/>
        <v>0</v>
      </c>
      <c r="I8" s="147">
        <f t="shared" si="2"/>
        <v>0</v>
      </c>
      <c r="J8" s="147">
        <f t="shared" si="2"/>
        <v>0</v>
      </c>
      <c r="K8" s="147">
        <f t="shared" si="2"/>
        <v>0</v>
      </c>
      <c r="L8" s="147">
        <f t="shared" si="2"/>
        <v>1.29</v>
      </c>
      <c r="M8" s="147">
        <f t="shared" si="2"/>
        <v>0</v>
      </c>
      <c r="N8" s="147">
        <f t="shared" si="2"/>
        <v>0</v>
      </c>
      <c r="O8" s="147">
        <f t="shared" si="2"/>
        <v>0</v>
      </c>
      <c r="P8" s="147">
        <f t="shared" si="2"/>
        <v>0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</row>
    <row r="9" spans="1:214" ht="27" customHeight="1">
      <c r="A9" s="145">
        <v>2080199</v>
      </c>
      <c r="B9" s="82" t="s">
        <v>92</v>
      </c>
      <c r="C9" s="147">
        <f>D9+E9+F9+G9+H9+I9+J9+K9+L9+M9+N9+O9+P9</f>
        <v>1.29</v>
      </c>
      <c r="D9" s="147">
        <v>0</v>
      </c>
      <c r="E9" s="147">
        <v>0</v>
      </c>
      <c r="F9" s="147">
        <v>0</v>
      </c>
      <c r="G9" s="147">
        <v>0</v>
      </c>
      <c r="H9" s="147">
        <v>0</v>
      </c>
      <c r="I9" s="147">
        <v>0</v>
      </c>
      <c r="J9" s="147">
        <v>0</v>
      </c>
      <c r="K9" s="147">
        <v>0</v>
      </c>
      <c r="L9" s="147">
        <v>1.29</v>
      </c>
      <c r="M9" s="147">
        <v>0</v>
      </c>
      <c r="N9" s="147">
        <v>0</v>
      </c>
      <c r="O9" s="147">
        <v>0</v>
      </c>
      <c r="P9" s="147">
        <v>0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</row>
    <row r="10" spans="1:214" ht="27" customHeight="1">
      <c r="A10" s="145">
        <v>20805</v>
      </c>
      <c r="B10" s="82" t="s">
        <v>94</v>
      </c>
      <c r="C10" s="147">
        <f aca="true" t="shared" si="3" ref="C10:P10">SUM(C11:C12)</f>
        <v>35.55</v>
      </c>
      <c r="D10" s="147">
        <f t="shared" si="3"/>
        <v>0</v>
      </c>
      <c r="E10" s="147">
        <f t="shared" si="3"/>
        <v>0</v>
      </c>
      <c r="F10" s="147">
        <f t="shared" si="3"/>
        <v>0</v>
      </c>
      <c r="G10" s="147">
        <f t="shared" si="3"/>
        <v>0</v>
      </c>
      <c r="H10" s="147">
        <f t="shared" si="3"/>
        <v>0</v>
      </c>
      <c r="I10" s="147">
        <f t="shared" si="3"/>
        <v>23.7</v>
      </c>
      <c r="J10" s="147">
        <f t="shared" si="3"/>
        <v>11.85</v>
      </c>
      <c r="K10" s="147">
        <f t="shared" si="3"/>
        <v>0</v>
      </c>
      <c r="L10" s="147">
        <f t="shared" si="3"/>
        <v>0</v>
      </c>
      <c r="M10" s="147">
        <f t="shared" si="3"/>
        <v>0</v>
      </c>
      <c r="N10" s="147">
        <f t="shared" si="3"/>
        <v>0</v>
      </c>
      <c r="O10" s="147">
        <f t="shared" si="3"/>
        <v>0</v>
      </c>
      <c r="P10" s="147">
        <f t="shared" si="3"/>
        <v>0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</row>
    <row r="11" spans="1:214" ht="27" customHeight="1">
      <c r="A11" s="145">
        <v>2080505</v>
      </c>
      <c r="B11" s="146" t="s">
        <v>261</v>
      </c>
      <c r="C11" s="147">
        <f>D11+E11+F11+G11+H11+I11+J11+K11+L11+M11+N11+O11+P11</f>
        <v>23.7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23.7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0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</row>
    <row r="12" spans="1:214" ht="27" customHeight="1">
      <c r="A12" s="145">
        <v>2080506</v>
      </c>
      <c r="B12" s="209" t="s">
        <v>97</v>
      </c>
      <c r="C12" s="147">
        <f>D12+E12+F12+G12+H12+I12+J12+K12+L12+M12+N12+O12+P12</f>
        <v>11.85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11.85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</row>
    <row r="13" spans="1:214" ht="27" customHeight="1">
      <c r="A13" s="145">
        <v>210</v>
      </c>
      <c r="B13" s="82" t="s">
        <v>99</v>
      </c>
      <c r="C13" s="147">
        <f>C14</f>
        <v>12.59</v>
      </c>
      <c r="D13" s="147">
        <f aca="true" t="shared" si="4" ref="D13:P13">D14</f>
        <v>0</v>
      </c>
      <c r="E13" s="147">
        <f t="shared" si="4"/>
        <v>0</v>
      </c>
      <c r="F13" s="147">
        <f t="shared" si="4"/>
        <v>0</v>
      </c>
      <c r="G13" s="147">
        <f t="shared" si="4"/>
        <v>0</v>
      </c>
      <c r="H13" s="147">
        <f t="shared" si="4"/>
        <v>0</v>
      </c>
      <c r="I13" s="147">
        <f t="shared" si="4"/>
        <v>0</v>
      </c>
      <c r="J13" s="147">
        <f t="shared" si="4"/>
        <v>0</v>
      </c>
      <c r="K13" s="147">
        <f t="shared" si="4"/>
        <v>11.85</v>
      </c>
      <c r="L13" s="147">
        <f t="shared" si="4"/>
        <v>0</v>
      </c>
      <c r="M13" s="147">
        <f t="shared" si="4"/>
        <v>0</v>
      </c>
      <c r="N13" s="147">
        <f t="shared" si="4"/>
        <v>0</v>
      </c>
      <c r="O13" s="147">
        <f t="shared" si="4"/>
        <v>0.74</v>
      </c>
      <c r="P13" s="147">
        <f t="shared" si="4"/>
        <v>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</row>
    <row r="14" spans="1:214" ht="27" customHeight="1">
      <c r="A14" s="145">
        <v>21011</v>
      </c>
      <c r="B14" s="82" t="s">
        <v>101</v>
      </c>
      <c r="C14" s="147">
        <f>D14+E14+F14+G14+H14+I14+J14+K14+L14+M14+N14+O14+P14</f>
        <v>12.59</v>
      </c>
      <c r="D14" s="147">
        <f aca="true" t="shared" si="5" ref="D14:P14">SUM(D15:D16)</f>
        <v>0</v>
      </c>
      <c r="E14" s="147">
        <f t="shared" si="5"/>
        <v>0</v>
      </c>
      <c r="F14" s="147">
        <f t="shared" si="5"/>
        <v>0</v>
      </c>
      <c r="G14" s="147">
        <f t="shared" si="5"/>
        <v>0</v>
      </c>
      <c r="H14" s="147">
        <f t="shared" si="5"/>
        <v>0</v>
      </c>
      <c r="I14" s="147">
        <f t="shared" si="5"/>
        <v>0</v>
      </c>
      <c r="J14" s="147">
        <f t="shared" si="5"/>
        <v>0</v>
      </c>
      <c r="K14" s="147">
        <f t="shared" si="5"/>
        <v>11.85</v>
      </c>
      <c r="L14" s="147">
        <f t="shared" si="5"/>
        <v>0</v>
      </c>
      <c r="M14" s="147">
        <f t="shared" si="5"/>
        <v>0</v>
      </c>
      <c r="N14" s="147">
        <f t="shared" si="5"/>
        <v>0</v>
      </c>
      <c r="O14" s="147">
        <f t="shared" si="5"/>
        <v>0.74</v>
      </c>
      <c r="P14" s="147">
        <f t="shared" si="5"/>
        <v>0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</row>
    <row r="15" spans="1:214" ht="27" customHeight="1">
      <c r="A15" s="145">
        <v>2101102</v>
      </c>
      <c r="B15" s="82" t="s">
        <v>104</v>
      </c>
      <c r="C15" s="147">
        <f>D15+E15+G15+H15+I15+J15+K15+L15+M15+N15+O15+P15</f>
        <v>11.85</v>
      </c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47">
        <v>11.85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</row>
    <row r="16" spans="1:214" ht="27" customHeight="1">
      <c r="A16" s="145">
        <v>2101199</v>
      </c>
      <c r="B16" s="82" t="s">
        <v>105</v>
      </c>
      <c r="C16" s="147">
        <f>D16+E16+G16+H16+I16+J16+K16+L16+M16+N16+O16+P16</f>
        <v>0.74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0.74</v>
      </c>
      <c r="P16" s="147">
        <v>0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</row>
    <row r="17" spans="1:214" ht="27" customHeight="1">
      <c r="A17" s="145">
        <v>212</v>
      </c>
      <c r="B17" s="82" t="s">
        <v>33</v>
      </c>
      <c r="C17" s="147">
        <f aca="true" t="shared" si="6" ref="C17:P17">C18</f>
        <v>188.82999999999998</v>
      </c>
      <c r="D17" s="147">
        <f t="shared" si="6"/>
        <v>60.31</v>
      </c>
      <c r="E17" s="147">
        <f t="shared" si="6"/>
        <v>20.32</v>
      </c>
      <c r="F17" s="147">
        <f t="shared" si="6"/>
        <v>66.25</v>
      </c>
      <c r="G17" s="147">
        <f t="shared" si="6"/>
        <v>0</v>
      </c>
      <c r="H17" s="147">
        <f t="shared" si="6"/>
        <v>41.95</v>
      </c>
      <c r="I17" s="147">
        <f t="shared" si="6"/>
        <v>0</v>
      </c>
      <c r="J17" s="147">
        <f t="shared" si="6"/>
        <v>0</v>
      </c>
      <c r="K17" s="147">
        <f t="shared" si="6"/>
        <v>0</v>
      </c>
      <c r="L17" s="147">
        <f t="shared" si="6"/>
        <v>0</v>
      </c>
      <c r="M17" s="147">
        <f t="shared" si="6"/>
        <v>0</v>
      </c>
      <c r="N17" s="147">
        <f t="shared" si="6"/>
        <v>0</v>
      </c>
      <c r="O17" s="147">
        <f t="shared" si="6"/>
        <v>0</v>
      </c>
      <c r="P17" s="147">
        <f t="shared" si="6"/>
        <v>0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</row>
    <row r="18" spans="1:214" ht="27" customHeight="1">
      <c r="A18" s="145">
        <v>21201</v>
      </c>
      <c r="B18" s="82" t="s">
        <v>107</v>
      </c>
      <c r="C18" s="147">
        <f aca="true" t="shared" si="7" ref="C18:P18">SUM(C19:C19)</f>
        <v>188.82999999999998</v>
      </c>
      <c r="D18" s="147">
        <f t="shared" si="7"/>
        <v>60.31</v>
      </c>
      <c r="E18" s="147">
        <f t="shared" si="7"/>
        <v>20.32</v>
      </c>
      <c r="F18" s="147">
        <f t="shared" si="7"/>
        <v>66.25</v>
      </c>
      <c r="G18" s="147">
        <f t="shared" si="7"/>
        <v>0</v>
      </c>
      <c r="H18" s="147">
        <f t="shared" si="7"/>
        <v>41.95</v>
      </c>
      <c r="I18" s="147">
        <f t="shared" si="7"/>
        <v>0</v>
      </c>
      <c r="J18" s="147">
        <f t="shared" si="7"/>
        <v>0</v>
      </c>
      <c r="K18" s="147">
        <f t="shared" si="7"/>
        <v>0</v>
      </c>
      <c r="L18" s="147">
        <f t="shared" si="7"/>
        <v>0</v>
      </c>
      <c r="M18" s="147">
        <f t="shared" si="7"/>
        <v>0</v>
      </c>
      <c r="N18" s="147">
        <f t="shared" si="7"/>
        <v>0</v>
      </c>
      <c r="O18" s="147">
        <f t="shared" si="7"/>
        <v>0</v>
      </c>
      <c r="P18" s="147">
        <f t="shared" si="7"/>
        <v>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</row>
    <row r="19" spans="1:214" ht="27" customHeight="1">
      <c r="A19" s="145">
        <v>2120104</v>
      </c>
      <c r="B19" s="82" t="s">
        <v>111</v>
      </c>
      <c r="C19" s="147">
        <f>D19+E19+F19+G19+H19+I19+J19+K19+L19+M19+N19+O19+P19</f>
        <v>188.82999999999998</v>
      </c>
      <c r="D19" s="147">
        <v>60.31</v>
      </c>
      <c r="E19" s="147">
        <v>20.32</v>
      </c>
      <c r="F19" s="147">
        <v>66.25</v>
      </c>
      <c r="G19" s="147">
        <v>0</v>
      </c>
      <c r="H19" s="147">
        <v>41.95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7">
        <v>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</row>
    <row r="20" spans="1:214" ht="27" customHeight="1">
      <c r="A20" s="145">
        <v>221</v>
      </c>
      <c r="B20" s="82" t="s">
        <v>49</v>
      </c>
      <c r="C20" s="147">
        <f aca="true" t="shared" si="8" ref="C20:P20">C21</f>
        <v>22.66</v>
      </c>
      <c r="D20" s="147">
        <f t="shared" si="8"/>
        <v>0</v>
      </c>
      <c r="E20" s="147">
        <f t="shared" si="8"/>
        <v>0</v>
      </c>
      <c r="F20" s="147">
        <f t="shared" si="8"/>
        <v>0</v>
      </c>
      <c r="G20" s="147">
        <f t="shared" si="8"/>
        <v>0</v>
      </c>
      <c r="H20" s="147">
        <f t="shared" si="8"/>
        <v>0</v>
      </c>
      <c r="I20" s="147">
        <f t="shared" si="8"/>
        <v>0</v>
      </c>
      <c r="J20" s="147">
        <f t="shared" si="8"/>
        <v>0</v>
      </c>
      <c r="K20" s="147">
        <f t="shared" si="8"/>
        <v>0</v>
      </c>
      <c r="L20" s="147">
        <f t="shared" si="8"/>
        <v>0</v>
      </c>
      <c r="M20" s="147">
        <f t="shared" si="8"/>
        <v>0</v>
      </c>
      <c r="N20" s="147">
        <f t="shared" si="8"/>
        <v>22.66</v>
      </c>
      <c r="O20" s="147">
        <f t="shared" si="8"/>
        <v>0</v>
      </c>
      <c r="P20" s="147">
        <f t="shared" si="8"/>
        <v>0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</row>
    <row r="21" spans="1:214" ht="27" customHeight="1">
      <c r="A21" s="145">
        <v>22102</v>
      </c>
      <c r="B21" s="82" t="s">
        <v>113</v>
      </c>
      <c r="C21" s="147">
        <f aca="true" t="shared" si="9" ref="C21:P21">C22</f>
        <v>22.66</v>
      </c>
      <c r="D21" s="147">
        <f t="shared" si="9"/>
        <v>0</v>
      </c>
      <c r="E21" s="147">
        <f t="shared" si="9"/>
        <v>0</v>
      </c>
      <c r="F21" s="147">
        <f t="shared" si="9"/>
        <v>0</v>
      </c>
      <c r="G21" s="147">
        <f t="shared" si="9"/>
        <v>0</v>
      </c>
      <c r="H21" s="147">
        <f t="shared" si="9"/>
        <v>0</v>
      </c>
      <c r="I21" s="147">
        <f t="shared" si="9"/>
        <v>0</v>
      </c>
      <c r="J21" s="147">
        <f t="shared" si="9"/>
        <v>0</v>
      </c>
      <c r="K21" s="147">
        <f t="shared" si="9"/>
        <v>0</v>
      </c>
      <c r="L21" s="147">
        <f t="shared" si="9"/>
        <v>0</v>
      </c>
      <c r="M21" s="147">
        <f t="shared" si="9"/>
        <v>0</v>
      </c>
      <c r="N21" s="147">
        <f t="shared" si="9"/>
        <v>22.66</v>
      </c>
      <c r="O21" s="147">
        <f t="shared" si="9"/>
        <v>0</v>
      </c>
      <c r="P21" s="147">
        <f t="shared" si="9"/>
        <v>0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</row>
    <row r="22" spans="1:16" ht="27" customHeight="1">
      <c r="A22" s="145">
        <v>2210201</v>
      </c>
      <c r="B22" s="82" t="s">
        <v>116</v>
      </c>
      <c r="C22" s="147">
        <f>N22</f>
        <v>22.66</v>
      </c>
      <c r="D22" s="147">
        <v>0</v>
      </c>
      <c r="E22" s="147">
        <v>0</v>
      </c>
      <c r="F22" s="147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22.66</v>
      </c>
      <c r="O22" s="147">
        <v>0</v>
      </c>
      <c r="P22" s="147">
        <v>0</v>
      </c>
    </row>
  </sheetData>
  <sheetProtection formatCells="0" formatColumns="0" formatRows="0"/>
  <mergeCells count="16"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75" right="0.75" top="1" bottom="1" header="0.5" footer="0.5"/>
  <pageSetup horizontalDpi="200" verticalDpi="200" orientation="landscape" paperSize="9" scale="3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E10"/>
  <sheetViews>
    <sheetView showGridLines="0" showZeros="0" workbookViewId="0" topLeftCell="A1">
      <selection activeCell="N26" sqref="N26"/>
    </sheetView>
  </sheetViews>
  <sheetFormatPr defaultColWidth="9.16015625" defaultRowHeight="12.75" customHeight="1"/>
  <cols>
    <col min="1" max="1" width="13.33203125" style="68" customWidth="1"/>
    <col min="2" max="2" width="28.83203125" style="68" customWidth="1"/>
    <col min="3" max="3" width="11.33203125" style="70" customWidth="1"/>
    <col min="4" max="30" width="9.16015625" style="70" customWidth="1"/>
    <col min="31" max="239" width="9.16015625" style="68" customWidth="1"/>
    <col min="240" max="16384" width="9.16015625" style="68" customWidth="1"/>
  </cols>
  <sheetData>
    <row r="1" spans="1:239" ht="18.75" customHeight="1">
      <c r="A1" s="1" t="s">
        <v>143</v>
      </c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32.25" customHeight="1">
      <c r="A2" s="255" t="s">
        <v>269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30:239" ht="18.75" customHeight="1">
      <c r="AD3" s="77" t="s">
        <v>118</v>
      </c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ht="30" customHeight="1">
      <c r="A4" s="257" t="s">
        <v>129</v>
      </c>
      <c r="B4" s="259" t="s">
        <v>119</v>
      </c>
      <c r="C4" s="259" t="s">
        <v>63</v>
      </c>
      <c r="D4" s="259" t="s">
        <v>144</v>
      </c>
      <c r="E4" s="259" t="s">
        <v>145</v>
      </c>
      <c r="F4" s="259" t="s">
        <v>146</v>
      </c>
      <c r="G4" s="259" t="s">
        <v>147</v>
      </c>
      <c r="H4" s="259" t="s">
        <v>148</v>
      </c>
      <c r="I4" s="259" t="s">
        <v>149</v>
      </c>
      <c r="J4" s="259" t="s">
        <v>150</v>
      </c>
      <c r="K4" s="259" t="s">
        <v>151</v>
      </c>
      <c r="L4" s="259" t="s">
        <v>152</v>
      </c>
      <c r="M4" s="259" t="s">
        <v>153</v>
      </c>
      <c r="N4" s="259" t="s">
        <v>154</v>
      </c>
      <c r="O4" s="259" t="s">
        <v>155</v>
      </c>
      <c r="P4" s="259" t="s">
        <v>156</v>
      </c>
      <c r="Q4" s="259" t="s">
        <v>157</v>
      </c>
      <c r="R4" s="259" t="s">
        <v>158</v>
      </c>
      <c r="S4" s="259" t="s">
        <v>159</v>
      </c>
      <c r="T4" s="259" t="s">
        <v>160</v>
      </c>
      <c r="U4" s="259" t="s">
        <v>161</v>
      </c>
      <c r="V4" s="259" t="s">
        <v>162</v>
      </c>
      <c r="W4" s="259" t="s">
        <v>163</v>
      </c>
      <c r="X4" s="259" t="s">
        <v>164</v>
      </c>
      <c r="Y4" s="259" t="s">
        <v>165</v>
      </c>
      <c r="Z4" s="259" t="s">
        <v>166</v>
      </c>
      <c r="AA4" s="259" t="s">
        <v>167</v>
      </c>
      <c r="AB4" s="259" t="s">
        <v>168</v>
      </c>
      <c r="AC4" s="259" t="s">
        <v>169</v>
      </c>
      <c r="AD4" s="259" t="s">
        <v>268</v>
      </c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ht="22.5" customHeight="1">
      <c r="A5" s="258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137" customFormat="1" ht="37.5" customHeight="1">
      <c r="A6" s="71"/>
      <c r="B6" s="71" t="s">
        <v>70</v>
      </c>
      <c r="C6" s="211">
        <f>C7</f>
        <v>32.78</v>
      </c>
      <c r="D6" s="138">
        <f aca="true" t="shared" si="0" ref="D6:AD6">SUM(D7)</f>
        <v>8</v>
      </c>
      <c r="E6" s="138">
        <f t="shared" si="0"/>
        <v>6</v>
      </c>
      <c r="F6" s="138">
        <f t="shared" si="0"/>
        <v>0</v>
      </c>
      <c r="G6" s="138">
        <f t="shared" si="0"/>
        <v>0</v>
      </c>
      <c r="H6" s="138">
        <f t="shared" si="0"/>
        <v>0</v>
      </c>
      <c r="I6" s="138">
        <f t="shared" si="0"/>
        <v>0</v>
      </c>
      <c r="J6" s="138">
        <f t="shared" si="0"/>
        <v>2.4</v>
      </c>
      <c r="K6" s="138"/>
      <c r="L6" s="138">
        <f t="shared" si="0"/>
        <v>0</v>
      </c>
      <c r="M6" s="138">
        <f t="shared" si="0"/>
        <v>1</v>
      </c>
      <c r="N6" s="138">
        <f t="shared" si="0"/>
        <v>0</v>
      </c>
      <c r="O6" s="138">
        <f t="shared" si="0"/>
        <v>1.5</v>
      </c>
      <c r="P6" s="138">
        <f t="shared" si="0"/>
        <v>1</v>
      </c>
      <c r="Q6" s="138">
        <f t="shared" si="0"/>
        <v>2</v>
      </c>
      <c r="R6" s="138">
        <f t="shared" si="0"/>
        <v>0.5</v>
      </c>
      <c r="S6" s="138">
        <f t="shared" si="0"/>
        <v>1.28</v>
      </c>
      <c r="T6" s="138">
        <f t="shared" si="0"/>
        <v>0</v>
      </c>
      <c r="U6" s="138">
        <f t="shared" si="0"/>
        <v>0</v>
      </c>
      <c r="V6" s="138">
        <f t="shared" si="0"/>
        <v>0</v>
      </c>
      <c r="W6" s="138">
        <f t="shared" si="0"/>
        <v>2.6</v>
      </c>
      <c r="X6" s="138">
        <f t="shared" si="0"/>
        <v>0.5</v>
      </c>
      <c r="Y6" s="138">
        <f t="shared" si="0"/>
        <v>0</v>
      </c>
      <c r="Z6" s="138">
        <f t="shared" si="0"/>
        <v>6</v>
      </c>
      <c r="AA6" s="138">
        <f t="shared" si="0"/>
        <v>0</v>
      </c>
      <c r="AB6" s="138">
        <f t="shared" si="0"/>
        <v>0</v>
      </c>
      <c r="AC6" s="138">
        <f t="shared" si="0"/>
        <v>0</v>
      </c>
      <c r="AD6" s="138">
        <f t="shared" si="0"/>
        <v>0</v>
      </c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</row>
    <row r="7" spans="1:239" ht="37.5" customHeight="1">
      <c r="A7" s="73">
        <v>212</v>
      </c>
      <c r="B7" s="73" t="s">
        <v>33</v>
      </c>
      <c r="C7" s="212">
        <f>SUM(C8)</f>
        <v>32.78</v>
      </c>
      <c r="D7" s="139">
        <f aca="true" t="shared" si="1" ref="D7:AD7">SUM(D8)</f>
        <v>8</v>
      </c>
      <c r="E7" s="139">
        <f t="shared" si="1"/>
        <v>6</v>
      </c>
      <c r="F7" s="139">
        <f t="shared" si="1"/>
        <v>0</v>
      </c>
      <c r="G7" s="139">
        <f t="shared" si="1"/>
        <v>0</v>
      </c>
      <c r="H7" s="139">
        <f t="shared" si="1"/>
        <v>0</v>
      </c>
      <c r="I7" s="139">
        <f t="shared" si="1"/>
        <v>0</v>
      </c>
      <c r="J7" s="139">
        <f t="shared" si="1"/>
        <v>2.4</v>
      </c>
      <c r="K7" s="139">
        <f t="shared" si="1"/>
        <v>0</v>
      </c>
      <c r="L7" s="139">
        <f t="shared" si="1"/>
        <v>0</v>
      </c>
      <c r="M7" s="139">
        <f t="shared" si="1"/>
        <v>1</v>
      </c>
      <c r="N7" s="139">
        <f t="shared" si="1"/>
        <v>0</v>
      </c>
      <c r="O7" s="139">
        <f t="shared" si="1"/>
        <v>1.5</v>
      </c>
      <c r="P7" s="139">
        <f t="shared" si="1"/>
        <v>1</v>
      </c>
      <c r="Q7" s="139">
        <f t="shared" si="1"/>
        <v>2</v>
      </c>
      <c r="R7" s="139">
        <f t="shared" si="1"/>
        <v>0.5</v>
      </c>
      <c r="S7" s="139">
        <f t="shared" si="1"/>
        <v>1.28</v>
      </c>
      <c r="T7" s="139">
        <f t="shared" si="1"/>
        <v>0</v>
      </c>
      <c r="U7" s="139">
        <f t="shared" si="1"/>
        <v>0</v>
      </c>
      <c r="V7" s="139">
        <f t="shared" si="1"/>
        <v>0</v>
      </c>
      <c r="W7" s="139">
        <f t="shared" si="1"/>
        <v>2.6</v>
      </c>
      <c r="X7" s="139">
        <f t="shared" si="1"/>
        <v>0.5</v>
      </c>
      <c r="Y7" s="139">
        <f t="shared" si="1"/>
        <v>0</v>
      </c>
      <c r="Z7" s="139">
        <f t="shared" si="1"/>
        <v>6</v>
      </c>
      <c r="AA7" s="139">
        <f t="shared" si="1"/>
        <v>0</v>
      </c>
      <c r="AB7" s="139">
        <f t="shared" si="1"/>
        <v>0</v>
      </c>
      <c r="AC7" s="139">
        <f t="shared" si="1"/>
        <v>0</v>
      </c>
      <c r="AD7" s="139">
        <f t="shared" si="1"/>
        <v>0</v>
      </c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ht="37.5" customHeight="1">
      <c r="A8" s="73">
        <v>21201</v>
      </c>
      <c r="B8" s="73" t="s">
        <v>107</v>
      </c>
      <c r="C8" s="212">
        <f>SUM(C9)</f>
        <v>32.78</v>
      </c>
      <c r="D8" s="139">
        <f aca="true" t="shared" si="2" ref="D8:AD8">SUM(D9)</f>
        <v>8</v>
      </c>
      <c r="E8" s="139">
        <f t="shared" si="2"/>
        <v>6</v>
      </c>
      <c r="F8" s="139">
        <f t="shared" si="2"/>
        <v>0</v>
      </c>
      <c r="G8" s="139">
        <f t="shared" si="2"/>
        <v>0</v>
      </c>
      <c r="H8" s="139">
        <f t="shared" si="2"/>
        <v>0</v>
      </c>
      <c r="I8" s="139">
        <f t="shared" si="2"/>
        <v>0</v>
      </c>
      <c r="J8" s="139">
        <f t="shared" si="2"/>
        <v>2.4</v>
      </c>
      <c r="K8" s="139">
        <f t="shared" si="2"/>
        <v>0</v>
      </c>
      <c r="L8" s="139">
        <f t="shared" si="2"/>
        <v>0</v>
      </c>
      <c r="M8" s="139">
        <f t="shared" si="2"/>
        <v>1</v>
      </c>
      <c r="N8" s="139">
        <f t="shared" si="2"/>
        <v>0</v>
      </c>
      <c r="O8" s="139">
        <f t="shared" si="2"/>
        <v>1.5</v>
      </c>
      <c r="P8" s="139">
        <f t="shared" si="2"/>
        <v>1</v>
      </c>
      <c r="Q8" s="139">
        <f t="shared" si="2"/>
        <v>2</v>
      </c>
      <c r="R8" s="139">
        <f t="shared" si="2"/>
        <v>0.5</v>
      </c>
      <c r="S8" s="139">
        <f t="shared" si="2"/>
        <v>1.28</v>
      </c>
      <c r="T8" s="139">
        <f t="shared" si="2"/>
        <v>0</v>
      </c>
      <c r="U8" s="139">
        <f t="shared" si="2"/>
        <v>0</v>
      </c>
      <c r="V8" s="139">
        <f t="shared" si="2"/>
        <v>0</v>
      </c>
      <c r="W8" s="139">
        <f t="shared" si="2"/>
        <v>2.6</v>
      </c>
      <c r="X8" s="139">
        <f t="shared" si="2"/>
        <v>0.5</v>
      </c>
      <c r="Y8" s="139">
        <f t="shared" si="2"/>
        <v>0</v>
      </c>
      <c r="Z8" s="139">
        <f t="shared" si="2"/>
        <v>6</v>
      </c>
      <c r="AA8" s="139">
        <f t="shared" si="2"/>
        <v>0</v>
      </c>
      <c r="AB8" s="139">
        <f t="shared" si="2"/>
        <v>0</v>
      </c>
      <c r="AC8" s="139">
        <f t="shared" si="2"/>
        <v>0</v>
      </c>
      <c r="AD8" s="139">
        <f t="shared" si="2"/>
        <v>0</v>
      </c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ht="37.5" customHeight="1">
      <c r="A9" s="73">
        <v>2120101</v>
      </c>
      <c r="B9" s="73" t="s">
        <v>285</v>
      </c>
      <c r="C9" s="212">
        <f>SUM(D9:AD9)</f>
        <v>32.78</v>
      </c>
      <c r="D9" s="140">
        <v>8</v>
      </c>
      <c r="E9" s="140">
        <v>6</v>
      </c>
      <c r="F9" s="139"/>
      <c r="G9" s="139"/>
      <c r="H9" s="139"/>
      <c r="I9" s="139"/>
      <c r="J9" s="140">
        <v>2.4</v>
      </c>
      <c r="K9" s="139"/>
      <c r="L9" s="139"/>
      <c r="M9" s="140">
        <v>1</v>
      </c>
      <c r="N9" s="139"/>
      <c r="O9" s="140">
        <v>1.5</v>
      </c>
      <c r="P9" s="140">
        <v>1</v>
      </c>
      <c r="Q9" s="140">
        <v>2</v>
      </c>
      <c r="R9" s="140">
        <v>0.5</v>
      </c>
      <c r="S9" s="139">
        <v>1.28</v>
      </c>
      <c r="T9" s="139"/>
      <c r="U9" s="139"/>
      <c r="V9" s="139"/>
      <c r="W9" s="140">
        <v>2.6</v>
      </c>
      <c r="X9" s="140">
        <v>0.5</v>
      </c>
      <c r="Y9" s="139"/>
      <c r="Z9" s="140">
        <v>6</v>
      </c>
      <c r="AA9" s="139"/>
      <c r="AB9" s="139"/>
      <c r="AC9" s="139"/>
      <c r="AD9" s="139"/>
      <c r="AE9" s="21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ht="12.75" customHeight="1">
      <c r="A10"/>
      <c r="B10" s="141"/>
      <c r="X10" s="67"/>
      <c r="Y10" s="67"/>
      <c r="Z10" s="67"/>
      <c r="AA10" s="67"/>
      <c r="AB10" s="67"/>
      <c r="AC10" s="67"/>
      <c r="AD10" s="67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</sheetData>
  <sheetProtection formatCells="0" formatColumns="0" formatRows="0"/>
  <mergeCells count="31">
    <mergeCell ref="AB4:AB5"/>
    <mergeCell ref="AC4:AC5"/>
    <mergeCell ref="AD4:AD5"/>
    <mergeCell ref="V4:V5"/>
    <mergeCell ref="W4:W5"/>
    <mergeCell ref="X4:X5"/>
    <mergeCell ref="Y4:Y5"/>
    <mergeCell ref="Z4:Z5"/>
    <mergeCell ref="AA4:AA5"/>
    <mergeCell ref="P4:P5"/>
    <mergeCell ref="Q4:Q5"/>
    <mergeCell ref="R4:R5"/>
    <mergeCell ref="S4:S5"/>
    <mergeCell ref="T4:T5"/>
    <mergeCell ref="U4:U5"/>
    <mergeCell ref="J4:J5"/>
    <mergeCell ref="K4:K5"/>
    <mergeCell ref="L4:L5"/>
    <mergeCell ref="M4:M5"/>
    <mergeCell ref="N4:N5"/>
    <mergeCell ref="O4:O5"/>
    <mergeCell ref="A2:AD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200" verticalDpi="2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1"/>
  <sheetViews>
    <sheetView showGridLines="0" showZeros="0" workbookViewId="0" topLeftCell="A1">
      <selection activeCell="I23" sqref="I23"/>
    </sheetView>
  </sheetViews>
  <sheetFormatPr defaultColWidth="9.16015625" defaultRowHeight="12.75" customHeight="1"/>
  <cols>
    <col min="1" max="1" width="13.33203125" style="68" customWidth="1"/>
    <col min="2" max="2" width="28.83203125" style="68" customWidth="1"/>
    <col min="3" max="3" width="11.33203125" style="70" customWidth="1"/>
    <col min="4" max="19" width="9.16015625" style="70" customWidth="1"/>
    <col min="20" max="245" width="9.16015625" style="68" customWidth="1"/>
  </cols>
  <sheetData>
    <row r="1" spans="1:229" ht="18.75" customHeight="1">
      <c r="A1" s="1" t="s">
        <v>171</v>
      </c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</row>
    <row r="2" spans="1:229" ht="32.25" customHeight="1">
      <c r="A2" s="255" t="s">
        <v>272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</row>
    <row r="3" spans="19:229" ht="18.75" customHeight="1">
      <c r="S3" s="77" t="s">
        <v>118</v>
      </c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</row>
    <row r="4" spans="1:229" ht="30" customHeight="1">
      <c r="A4" s="257" t="s">
        <v>129</v>
      </c>
      <c r="B4" s="259" t="s">
        <v>119</v>
      </c>
      <c r="C4" s="257" t="s">
        <v>123</v>
      </c>
      <c r="D4" s="257" t="s">
        <v>172</v>
      </c>
      <c r="E4" s="257" t="s">
        <v>173</v>
      </c>
      <c r="F4" s="257" t="s">
        <v>174</v>
      </c>
      <c r="G4" s="257" t="s">
        <v>175</v>
      </c>
      <c r="H4" s="257" t="s">
        <v>176</v>
      </c>
      <c r="I4" s="257" t="s">
        <v>177</v>
      </c>
      <c r="J4" s="257" t="s">
        <v>178</v>
      </c>
      <c r="K4" s="257" t="s">
        <v>179</v>
      </c>
      <c r="L4" s="257" t="s">
        <v>180</v>
      </c>
      <c r="M4" s="257" t="s">
        <v>181</v>
      </c>
      <c r="N4" s="257" t="s">
        <v>182</v>
      </c>
      <c r="O4" s="257" t="s">
        <v>183</v>
      </c>
      <c r="P4" s="257" t="s">
        <v>184</v>
      </c>
      <c r="Q4" s="257" t="s">
        <v>185</v>
      </c>
      <c r="R4" s="257" t="s">
        <v>186</v>
      </c>
      <c r="S4" s="257" t="s">
        <v>187</v>
      </c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</row>
    <row r="5" spans="1:229" ht="22.5" customHeight="1">
      <c r="A5" s="258"/>
      <c r="B5" s="259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141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</row>
    <row r="6" spans="1:229" ht="22.5" customHeight="1">
      <c r="A6" s="219"/>
      <c r="B6" s="220" t="s">
        <v>340</v>
      </c>
      <c r="C6" s="221">
        <f>D6+E6</f>
        <v>8.72</v>
      </c>
      <c r="D6" s="219"/>
      <c r="E6" s="221">
        <f>E7</f>
        <v>8.72</v>
      </c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141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</row>
    <row r="7" spans="1:229" s="137" customFormat="1" ht="28.5" customHeight="1">
      <c r="A7" s="73">
        <v>212</v>
      </c>
      <c r="B7" s="73" t="s">
        <v>33</v>
      </c>
      <c r="C7" s="221">
        <f>D7+E7</f>
        <v>8.72</v>
      </c>
      <c r="D7" s="138">
        <f aca="true" t="shared" si="0" ref="D7:S7">SUM(D8)</f>
        <v>0</v>
      </c>
      <c r="E7" s="138">
        <f t="shared" si="0"/>
        <v>8.72</v>
      </c>
      <c r="F7" s="138">
        <f t="shared" si="0"/>
        <v>0</v>
      </c>
      <c r="G7" s="138">
        <f t="shared" si="0"/>
        <v>0</v>
      </c>
      <c r="H7" s="138">
        <f t="shared" si="0"/>
        <v>0</v>
      </c>
      <c r="I7" s="138">
        <f t="shared" si="0"/>
        <v>0</v>
      </c>
      <c r="J7" s="138">
        <f t="shared" si="0"/>
        <v>0</v>
      </c>
      <c r="K7" s="138">
        <f t="shared" si="0"/>
        <v>0</v>
      </c>
      <c r="L7" s="138">
        <f t="shared" si="0"/>
        <v>0</v>
      </c>
      <c r="M7" s="138">
        <f t="shared" si="0"/>
        <v>0</v>
      </c>
      <c r="N7" s="138">
        <f t="shared" si="0"/>
        <v>0</v>
      </c>
      <c r="O7" s="138">
        <f t="shared" si="0"/>
        <v>0</v>
      </c>
      <c r="P7" s="138">
        <f t="shared" si="0"/>
        <v>0</v>
      </c>
      <c r="Q7" s="138">
        <f t="shared" si="0"/>
        <v>0</v>
      </c>
      <c r="R7" s="138">
        <f t="shared" si="0"/>
        <v>0</v>
      </c>
      <c r="S7" s="138">
        <f t="shared" si="0"/>
        <v>0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</row>
    <row r="8" spans="1:229" ht="28.5" customHeight="1">
      <c r="A8" s="73">
        <v>21201</v>
      </c>
      <c r="B8" s="73" t="s">
        <v>107</v>
      </c>
      <c r="C8" s="221">
        <f>D8+E8</f>
        <v>8.72</v>
      </c>
      <c r="D8" s="139"/>
      <c r="E8" s="139">
        <f>E9</f>
        <v>8.72</v>
      </c>
      <c r="F8" s="139">
        <f aca="true" t="shared" si="1" ref="F8:S8">SUM(F9)</f>
        <v>0</v>
      </c>
      <c r="G8" s="139">
        <f t="shared" si="1"/>
        <v>0</v>
      </c>
      <c r="H8" s="139">
        <f t="shared" si="1"/>
        <v>0</v>
      </c>
      <c r="I8" s="139">
        <f t="shared" si="1"/>
        <v>0</v>
      </c>
      <c r="J8" s="139">
        <f t="shared" si="1"/>
        <v>0</v>
      </c>
      <c r="K8" s="139">
        <f t="shared" si="1"/>
        <v>0</v>
      </c>
      <c r="L8" s="139">
        <f t="shared" si="1"/>
        <v>0</v>
      </c>
      <c r="M8" s="139">
        <f t="shared" si="1"/>
        <v>0</v>
      </c>
      <c r="N8" s="139">
        <f t="shared" si="1"/>
        <v>0</v>
      </c>
      <c r="O8" s="139">
        <f t="shared" si="1"/>
        <v>0</v>
      </c>
      <c r="P8" s="139">
        <f t="shared" si="1"/>
        <v>0</v>
      </c>
      <c r="Q8" s="139">
        <f t="shared" si="1"/>
        <v>0</v>
      </c>
      <c r="R8" s="139">
        <f t="shared" si="1"/>
        <v>0</v>
      </c>
      <c r="S8" s="139">
        <f t="shared" si="1"/>
        <v>0</v>
      </c>
      <c r="T8" s="141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</row>
    <row r="9" spans="1:229" ht="28.5" customHeight="1">
      <c r="A9" s="73">
        <v>2120101</v>
      </c>
      <c r="B9" s="73" t="s">
        <v>285</v>
      </c>
      <c r="C9" s="221">
        <f>D9+E9</f>
        <v>8.72</v>
      </c>
      <c r="D9" s="139"/>
      <c r="E9" s="139">
        <v>8.72</v>
      </c>
      <c r="F9" s="139">
        <f aca="true" t="shared" si="2" ref="F9:S9">SUM(F10)</f>
        <v>0</v>
      </c>
      <c r="G9" s="139">
        <f t="shared" si="2"/>
        <v>0</v>
      </c>
      <c r="H9" s="139">
        <f t="shared" si="2"/>
        <v>0</v>
      </c>
      <c r="I9" s="139">
        <f t="shared" si="2"/>
        <v>0</v>
      </c>
      <c r="J9" s="139">
        <f t="shared" si="2"/>
        <v>0</v>
      </c>
      <c r="K9" s="139">
        <f t="shared" si="2"/>
        <v>0</v>
      </c>
      <c r="L9" s="139">
        <f t="shared" si="2"/>
        <v>0</v>
      </c>
      <c r="M9" s="139">
        <f t="shared" si="2"/>
        <v>0</v>
      </c>
      <c r="N9" s="139">
        <f t="shared" si="2"/>
        <v>0</v>
      </c>
      <c r="O9" s="139">
        <f t="shared" si="2"/>
        <v>0</v>
      </c>
      <c r="P9" s="139">
        <f t="shared" si="2"/>
        <v>0</v>
      </c>
      <c r="Q9" s="139">
        <f t="shared" si="2"/>
        <v>0</v>
      </c>
      <c r="R9" s="139">
        <f t="shared" si="2"/>
        <v>0</v>
      </c>
      <c r="S9" s="139">
        <f t="shared" si="2"/>
        <v>0</v>
      </c>
      <c r="T9" s="141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</row>
    <row r="10" spans="1:229" ht="28.5" customHeight="1">
      <c r="A10" s="73"/>
      <c r="B10" s="73"/>
      <c r="C10" s="139"/>
      <c r="D10" s="140"/>
      <c r="E10" s="139"/>
      <c r="F10" s="139"/>
      <c r="G10" s="139"/>
      <c r="H10" s="139"/>
      <c r="I10" s="139"/>
      <c r="J10" s="140"/>
      <c r="K10" s="139"/>
      <c r="L10" s="139"/>
      <c r="M10" s="140"/>
      <c r="N10" s="139"/>
      <c r="O10" s="140"/>
      <c r="P10" s="140"/>
      <c r="Q10" s="140"/>
      <c r="R10" s="140"/>
      <c r="S10" s="139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</row>
    <row r="11" spans="1:229" ht="12.75" customHeight="1">
      <c r="A11"/>
      <c r="B11" s="14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</row>
  </sheetData>
  <sheetProtection formatCells="0" formatColumns="0" formatRows="0"/>
  <mergeCells count="20">
    <mergeCell ref="P4:P5"/>
    <mergeCell ref="Q4:Q5"/>
    <mergeCell ref="R4:R5"/>
    <mergeCell ref="S4:S5"/>
    <mergeCell ref="J4:J5"/>
    <mergeCell ref="K4:K5"/>
    <mergeCell ref="L4:L5"/>
    <mergeCell ref="M4:M5"/>
    <mergeCell ref="N4:N5"/>
    <mergeCell ref="O4:O5"/>
    <mergeCell ref="A2:S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horizontalDpi="200" verticalDpi="2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B20"/>
  <sheetViews>
    <sheetView showGridLines="0" showZeros="0" workbookViewId="0" topLeftCell="A1">
      <selection activeCell="E15" sqref="E15"/>
    </sheetView>
  </sheetViews>
  <sheetFormatPr defaultColWidth="9.16015625" defaultRowHeight="12.75" customHeight="1"/>
  <cols>
    <col min="1" max="2" width="17.5" style="57" customWidth="1"/>
    <col min="3" max="3" width="15" style="57" customWidth="1"/>
    <col min="4" max="14" width="11.83203125" style="57" customWidth="1"/>
    <col min="15" max="236" width="9.16015625" style="57" customWidth="1"/>
    <col min="237" max="16384" width="9.16015625" style="57" customWidth="1"/>
  </cols>
  <sheetData>
    <row r="1" spans="1:236" ht="17.25" customHeight="1">
      <c r="A1" s="1" t="s">
        <v>188</v>
      </c>
      <c r="N1" s="64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</row>
    <row r="2" spans="1:236" s="128" customFormat="1" ht="24.75" customHeight="1">
      <c r="A2" s="214" t="s">
        <v>273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6"/>
      <c r="FT2" s="136"/>
      <c r="FU2" s="136"/>
      <c r="FV2" s="136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  <c r="GY2" s="136"/>
      <c r="GZ2" s="136"/>
      <c r="HA2" s="136"/>
      <c r="HB2" s="136"/>
      <c r="HC2" s="136"/>
      <c r="HD2" s="136"/>
      <c r="HE2" s="136"/>
      <c r="HF2" s="136"/>
      <c r="HG2" s="136"/>
      <c r="HH2" s="136"/>
      <c r="HI2" s="136"/>
      <c r="HJ2" s="136"/>
      <c r="HK2" s="136"/>
      <c r="HL2" s="136"/>
      <c r="HM2" s="136"/>
      <c r="HN2" s="136"/>
      <c r="HO2" s="136"/>
      <c r="HP2" s="136"/>
      <c r="HQ2" s="136"/>
      <c r="HR2" s="136"/>
      <c r="HS2" s="136"/>
      <c r="HT2" s="136"/>
      <c r="HU2" s="136"/>
      <c r="HV2" s="136"/>
      <c r="HW2" s="136"/>
      <c r="HX2" s="136"/>
      <c r="HY2" s="136"/>
      <c r="HZ2" s="136"/>
      <c r="IA2" s="136"/>
      <c r="IB2" s="136"/>
    </row>
    <row r="3" spans="14:236" ht="17.25" customHeight="1">
      <c r="N3" s="65" t="s">
        <v>118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</row>
    <row r="4" spans="1:236" ht="22.5" customHeight="1">
      <c r="A4" s="260" t="s">
        <v>129</v>
      </c>
      <c r="B4" s="262" t="s">
        <v>119</v>
      </c>
      <c r="C4" s="263" t="s">
        <v>63</v>
      </c>
      <c r="D4" s="265" t="s">
        <v>189</v>
      </c>
      <c r="E4" s="267" t="s">
        <v>190</v>
      </c>
      <c r="F4" s="262" t="s">
        <v>191</v>
      </c>
      <c r="G4" s="262" t="s">
        <v>192</v>
      </c>
      <c r="H4" s="262" t="s">
        <v>193</v>
      </c>
      <c r="I4" s="262" t="s">
        <v>194</v>
      </c>
      <c r="J4" s="262" t="s">
        <v>141</v>
      </c>
      <c r="K4" s="264" t="s">
        <v>195</v>
      </c>
      <c r="L4" s="264" t="s">
        <v>196</v>
      </c>
      <c r="M4" s="264" t="s">
        <v>197</v>
      </c>
      <c r="N4" s="264" t="s">
        <v>198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</row>
    <row r="5" spans="1:236" ht="27.75" customHeight="1">
      <c r="A5" s="261"/>
      <c r="B5" s="262"/>
      <c r="C5" s="264"/>
      <c r="D5" s="266"/>
      <c r="E5" s="268"/>
      <c r="F5" s="262"/>
      <c r="G5" s="262"/>
      <c r="H5" s="262"/>
      <c r="I5" s="262"/>
      <c r="J5" s="262"/>
      <c r="K5" s="264"/>
      <c r="L5" s="264"/>
      <c r="M5" s="264"/>
      <c r="N5" s="264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</row>
    <row r="6" spans="1:236" s="129" customFormat="1" ht="21.75" customHeight="1">
      <c r="A6" s="130"/>
      <c r="B6" s="80" t="s">
        <v>271</v>
      </c>
      <c r="C6" s="6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61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</row>
    <row r="7" spans="1:236" ht="21.75" customHeight="1">
      <c r="A7" s="132"/>
      <c r="B7" s="132"/>
      <c r="C7" s="133"/>
      <c r="D7" s="63"/>
      <c r="E7" s="63"/>
      <c r="F7" s="63"/>
      <c r="G7" s="63"/>
      <c r="H7" s="63"/>
      <c r="I7" s="63"/>
      <c r="J7" s="63"/>
      <c r="K7" s="63"/>
      <c r="L7" s="63"/>
      <c r="M7" s="63"/>
      <c r="N7" s="13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</row>
    <row r="8" spans="1:236" ht="21.75" customHeight="1">
      <c r="A8" s="132"/>
      <c r="B8" s="132"/>
      <c r="C8" s="133"/>
      <c r="D8" s="63"/>
      <c r="E8" s="63"/>
      <c r="F8" s="63"/>
      <c r="G8" s="63"/>
      <c r="H8" s="63"/>
      <c r="I8" s="63"/>
      <c r="J8" s="63"/>
      <c r="K8" s="63"/>
      <c r="L8" s="63"/>
      <c r="M8" s="63"/>
      <c r="N8" s="13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</row>
    <row r="9" spans="1:236" ht="21.75" customHeight="1">
      <c r="A9" s="132"/>
      <c r="B9" s="132"/>
      <c r="C9" s="133"/>
      <c r="D9" s="63"/>
      <c r="E9" s="63"/>
      <c r="F9" s="63"/>
      <c r="G9" s="63"/>
      <c r="H9" s="63"/>
      <c r="I9" s="63"/>
      <c r="J9" s="63"/>
      <c r="K9" s="63"/>
      <c r="L9" s="63"/>
      <c r="M9" s="63"/>
      <c r="N9" s="133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</row>
    <row r="10" spans="1:236" ht="12.75" customHeight="1">
      <c r="A10" s="134"/>
      <c r="C10" s="134"/>
      <c r="E10" s="134"/>
      <c r="F10" s="134"/>
      <c r="G10" s="134"/>
      <c r="H10" s="134"/>
      <c r="I10" s="134"/>
      <c r="J10" s="134"/>
      <c r="K10" s="134"/>
      <c r="L10" s="134"/>
      <c r="M10" s="134"/>
      <c r="P10" s="135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</row>
    <row r="11" spans="1:236" ht="12.75" customHeigh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</row>
    <row r="12" spans="1:236" ht="12.75" customHeight="1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</row>
    <row r="13" spans="1:236" ht="12.7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</row>
    <row r="14" spans="1:236" ht="12.7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</row>
    <row r="15" spans="1:236" ht="12.75" customHeight="1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</row>
    <row r="16" spans="4:236" ht="12.75" customHeight="1">
      <c r="D16" s="134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</row>
    <row r="17" spans="1:236" ht="12.75" customHeight="1">
      <c r="A17"/>
      <c r="D17" s="134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</row>
    <row r="18" spans="1:236" ht="12.75" customHeight="1">
      <c r="A18"/>
      <c r="C18" s="134"/>
      <c r="D18" s="134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</row>
    <row r="19" spans="1:236" ht="12.75" customHeight="1">
      <c r="A19"/>
      <c r="B19" s="134"/>
      <c r="D19" s="13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</row>
    <row r="20" spans="1:236" ht="12.75" customHeight="1">
      <c r="A20"/>
      <c r="B20" s="134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</row>
  </sheetData>
  <sheetProtection formatCells="0" formatColumns="0" formatRows="0"/>
  <mergeCells count="14">
    <mergeCell ref="M4:M5"/>
    <mergeCell ref="N4:N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200" verticalDpi="2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showGridLines="0" showZeros="0" workbookViewId="0" topLeftCell="A1">
      <selection activeCell="B11" sqref="B11"/>
    </sheetView>
  </sheetViews>
  <sheetFormatPr defaultColWidth="9.16015625" defaultRowHeight="25.5" customHeight="1"/>
  <cols>
    <col min="1" max="1" width="46.83203125" style="4" customWidth="1"/>
    <col min="2" max="2" width="24.16015625" style="4" customWidth="1"/>
    <col min="3" max="3" width="41.83203125" style="4" customWidth="1"/>
    <col min="4" max="4" width="27.83203125" style="4" customWidth="1"/>
    <col min="5" max="5" width="21.33203125" style="4" customWidth="1"/>
    <col min="6" max="6" width="25.66015625" style="4" customWidth="1"/>
    <col min="7" max="255" width="9.16015625" style="4" customWidth="1"/>
    <col min="256" max="16384" width="9.16015625" style="4" customWidth="1"/>
  </cols>
  <sheetData>
    <row r="1" spans="1:4" ht="21" customHeight="1">
      <c r="A1" s="5" t="s">
        <v>199</v>
      </c>
      <c r="B1" s="98"/>
      <c r="C1" s="98"/>
      <c r="D1" s="98"/>
    </row>
    <row r="2" spans="1:8" ht="21" customHeight="1">
      <c r="A2" s="269" t="s">
        <v>274</v>
      </c>
      <c r="B2" s="228"/>
      <c r="C2" s="228"/>
      <c r="D2" s="228"/>
      <c r="E2" s="228"/>
      <c r="F2" s="228"/>
      <c r="G2" s="99"/>
      <c r="H2" s="99"/>
    </row>
    <row r="3" spans="2:6" ht="21" customHeight="1">
      <c r="B3" s="100"/>
      <c r="C3" s="101"/>
      <c r="D3" s="102"/>
      <c r="F3" s="103" t="s">
        <v>200</v>
      </c>
    </row>
    <row r="4" spans="1:6" ht="22.5" customHeight="1">
      <c r="A4" s="104" t="s">
        <v>201</v>
      </c>
      <c r="B4" s="104"/>
      <c r="C4" s="270" t="s">
        <v>202</v>
      </c>
      <c r="D4" s="271"/>
      <c r="E4" s="271"/>
      <c r="F4" s="272"/>
    </row>
    <row r="5" spans="1:6" ht="22.5" customHeight="1">
      <c r="A5" s="12" t="s">
        <v>203</v>
      </c>
      <c r="B5" s="12" t="s">
        <v>3</v>
      </c>
      <c r="C5" s="105" t="s">
        <v>204</v>
      </c>
      <c r="D5" s="12" t="s">
        <v>205</v>
      </c>
      <c r="E5" s="12" t="s">
        <v>206</v>
      </c>
      <c r="F5" s="12" t="s">
        <v>207</v>
      </c>
    </row>
    <row r="6" spans="1:6" ht="22.5" customHeight="1">
      <c r="A6" s="106" t="s">
        <v>64</v>
      </c>
      <c r="B6" s="107">
        <f>SUM(B7:B8)</f>
        <v>424.42</v>
      </c>
      <c r="C6" s="108" t="s">
        <v>208</v>
      </c>
      <c r="D6" s="109">
        <f>SUM(E6:F6)</f>
        <v>79</v>
      </c>
      <c r="E6" s="175">
        <v>79</v>
      </c>
      <c r="F6" s="110"/>
    </row>
    <row r="7" spans="1:6" ht="25.5" customHeight="1">
      <c r="A7" s="106" t="s">
        <v>209</v>
      </c>
      <c r="B7" s="111">
        <v>424.42</v>
      </c>
      <c r="C7" s="108" t="s">
        <v>210</v>
      </c>
      <c r="D7" s="109">
        <f aca="true" t="shared" si="0" ref="D7:D29">SUM(E7:F7)</f>
        <v>0</v>
      </c>
      <c r="E7" s="175">
        <v>0</v>
      </c>
      <c r="F7" s="110"/>
    </row>
    <row r="8" spans="1:6" ht="22.5" customHeight="1">
      <c r="A8" s="106" t="s">
        <v>211</v>
      </c>
      <c r="B8" s="18"/>
      <c r="C8" s="112" t="s">
        <v>212</v>
      </c>
      <c r="D8" s="109">
        <f t="shared" si="0"/>
        <v>0</v>
      </c>
      <c r="E8" s="175">
        <v>0</v>
      </c>
      <c r="F8" s="110"/>
    </row>
    <row r="9" spans="1:6" ht="22.5" customHeight="1">
      <c r="A9" s="106" t="s">
        <v>213</v>
      </c>
      <c r="B9" s="113"/>
      <c r="C9" s="108" t="s">
        <v>214</v>
      </c>
      <c r="D9" s="109">
        <f t="shared" si="0"/>
        <v>0</v>
      </c>
      <c r="E9" s="175">
        <v>0</v>
      </c>
      <c r="F9" s="110"/>
    </row>
    <row r="10" spans="1:6" ht="22.5" customHeight="1">
      <c r="A10" s="106" t="s">
        <v>215</v>
      </c>
      <c r="B10" s="113"/>
      <c r="C10" s="108" t="s">
        <v>216</v>
      </c>
      <c r="D10" s="109">
        <f t="shared" si="0"/>
        <v>0</v>
      </c>
      <c r="E10" s="175">
        <v>0</v>
      </c>
      <c r="F10" s="110"/>
    </row>
    <row r="11" spans="1:6" ht="22.5" customHeight="1">
      <c r="A11" s="106"/>
      <c r="B11" s="114"/>
      <c r="C11" s="108" t="s">
        <v>217</v>
      </c>
      <c r="D11" s="109">
        <f t="shared" si="0"/>
        <v>0</v>
      </c>
      <c r="E11" s="175">
        <v>0</v>
      </c>
      <c r="F11" s="110"/>
    </row>
    <row r="12" spans="1:6" ht="22.5" customHeight="1">
      <c r="A12" s="106"/>
      <c r="B12" s="114"/>
      <c r="C12" s="108" t="s">
        <v>218</v>
      </c>
      <c r="D12" s="109">
        <f t="shared" si="0"/>
        <v>36.84</v>
      </c>
      <c r="E12" s="175">
        <v>36.84</v>
      </c>
      <c r="F12" s="110"/>
    </row>
    <row r="13" spans="1:6" ht="22.5" customHeight="1">
      <c r="A13" s="106"/>
      <c r="B13" s="114"/>
      <c r="C13" s="108" t="s">
        <v>219</v>
      </c>
      <c r="D13" s="109">
        <f t="shared" si="0"/>
        <v>12.59</v>
      </c>
      <c r="E13" s="175">
        <v>12.59</v>
      </c>
      <c r="F13" s="110"/>
    </row>
    <row r="14" spans="1:6" ht="22.5" customHeight="1">
      <c r="A14" s="106"/>
      <c r="B14" s="114"/>
      <c r="C14" s="108" t="s">
        <v>220</v>
      </c>
      <c r="D14" s="109">
        <f t="shared" si="0"/>
        <v>0</v>
      </c>
      <c r="E14" s="175">
        <v>0</v>
      </c>
      <c r="F14" s="110"/>
    </row>
    <row r="15" spans="1:6" ht="22.5" customHeight="1">
      <c r="A15" s="115"/>
      <c r="B15" s="114"/>
      <c r="C15" s="108" t="s">
        <v>221</v>
      </c>
      <c r="D15" s="109">
        <f t="shared" si="0"/>
        <v>273.33</v>
      </c>
      <c r="E15" s="175">
        <v>273.33</v>
      </c>
      <c r="F15" s="116"/>
    </row>
    <row r="16" spans="1:6" ht="22.5" customHeight="1">
      <c r="A16" s="115"/>
      <c r="B16" s="114"/>
      <c r="C16" s="108" t="s">
        <v>222</v>
      </c>
      <c r="D16" s="109">
        <f t="shared" si="0"/>
        <v>0</v>
      </c>
      <c r="E16" s="175">
        <v>0</v>
      </c>
      <c r="F16" s="110"/>
    </row>
    <row r="17" spans="1:6" ht="22.5" customHeight="1">
      <c r="A17" s="117"/>
      <c r="B17" s="114"/>
      <c r="C17" s="108" t="s">
        <v>223</v>
      </c>
      <c r="D17" s="109">
        <f t="shared" si="0"/>
        <v>0</v>
      </c>
      <c r="E17" s="175">
        <v>0</v>
      </c>
      <c r="F17" s="110"/>
    </row>
    <row r="18" spans="1:6" ht="22.5" customHeight="1">
      <c r="A18" s="117"/>
      <c r="B18" s="114"/>
      <c r="C18" s="108" t="s">
        <v>224</v>
      </c>
      <c r="D18" s="109">
        <f t="shared" si="0"/>
        <v>0</v>
      </c>
      <c r="E18" s="175">
        <v>0</v>
      </c>
      <c r="F18" s="110"/>
    </row>
    <row r="19" spans="1:6" ht="22.5" customHeight="1">
      <c r="A19" s="117"/>
      <c r="B19" s="114"/>
      <c r="C19" s="108" t="s">
        <v>225</v>
      </c>
      <c r="D19" s="109">
        <f t="shared" si="0"/>
        <v>0</v>
      </c>
      <c r="E19" s="175">
        <v>0</v>
      </c>
      <c r="F19" s="110"/>
    </row>
    <row r="20" spans="1:6" ht="22.5" customHeight="1">
      <c r="A20" s="117"/>
      <c r="B20" s="114"/>
      <c r="C20" s="108" t="s">
        <v>226</v>
      </c>
      <c r="D20" s="109">
        <f t="shared" si="0"/>
        <v>0</v>
      </c>
      <c r="E20" s="175">
        <v>0</v>
      </c>
      <c r="F20" s="110"/>
    </row>
    <row r="21" spans="1:6" ht="22.5" customHeight="1">
      <c r="A21" s="117"/>
      <c r="B21" s="18"/>
      <c r="C21" s="108" t="s">
        <v>227</v>
      </c>
      <c r="D21" s="109">
        <f t="shared" si="0"/>
        <v>0</v>
      </c>
      <c r="E21" s="175">
        <v>0</v>
      </c>
      <c r="F21" s="110"/>
    </row>
    <row r="22" spans="1:6" ht="22.5" customHeight="1">
      <c r="A22" s="118"/>
      <c r="B22" s="113"/>
      <c r="C22" s="108" t="s">
        <v>228</v>
      </c>
      <c r="D22" s="109">
        <f t="shared" si="0"/>
        <v>0</v>
      </c>
      <c r="E22" s="175">
        <v>0</v>
      </c>
      <c r="F22" s="110"/>
    </row>
    <row r="23" spans="1:6" ht="22.5" customHeight="1">
      <c r="A23" s="118"/>
      <c r="B23" s="18"/>
      <c r="C23" s="108" t="s">
        <v>229</v>
      </c>
      <c r="D23" s="109">
        <f t="shared" si="0"/>
        <v>22.66</v>
      </c>
      <c r="E23" s="175">
        <v>22.66</v>
      </c>
      <c r="F23" s="110"/>
    </row>
    <row r="24" spans="1:6" ht="22.5" customHeight="1">
      <c r="A24" s="118"/>
      <c r="B24" s="18"/>
      <c r="C24" s="108" t="s">
        <v>230</v>
      </c>
      <c r="D24" s="109">
        <f t="shared" si="0"/>
        <v>0</v>
      </c>
      <c r="E24" s="119"/>
      <c r="F24" s="110"/>
    </row>
    <row r="25" spans="1:6" ht="25.5" customHeight="1">
      <c r="A25" s="118"/>
      <c r="B25" s="114"/>
      <c r="C25" s="120" t="s">
        <v>231</v>
      </c>
      <c r="D25" s="109">
        <f t="shared" si="0"/>
        <v>0</v>
      </c>
      <c r="E25" s="119"/>
      <c r="F25" s="110"/>
    </row>
    <row r="26" spans="1:6" ht="25.5" customHeight="1">
      <c r="A26" s="118"/>
      <c r="B26" s="114"/>
      <c r="C26" s="120" t="s">
        <v>232</v>
      </c>
      <c r="D26" s="109">
        <f t="shared" si="0"/>
        <v>0</v>
      </c>
      <c r="E26" s="121"/>
      <c r="F26" s="110"/>
    </row>
    <row r="27" spans="1:6" ht="22.5" customHeight="1">
      <c r="A27" s="118"/>
      <c r="B27" s="114"/>
      <c r="C27" s="108" t="s">
        <v>233</v>
      </c>
      <c r="D27" s="109">
        <f t="shared" si="0"/>
        <v>0</v>
      </c>
      <c r="E27" s="109"/>
      <c r="F27" s="110"/>
    </row>
    <row r="28" spans="1:6" ht="22.5" customHeight="1">
      <c r="A28" s="122" t="s">
        <v>234</v>
      </c>
      <c r="B28" s="18">
        <f>B7</f>
        <v>424.42</v>
      </c>
      <c r="C28" s="123" t="s">
        <v>235</v>
      </c>
      <c r="D28" s="109">
        <f>SUM(D6:D27)</f>
        <v>424.42</v>
      </c>
      <c r="E28" s="109">
        <f>SUM(E6:E27)</f>
        <v>424.42</v>
      </c>
      <c r="F28" s="109">
        <f>SUM(F6:F27)</f>
        <v>0</v>
      </c>
    </row>
    <row r="29" spans="1:6" ht="22.5" customHeight="1">
      <c r="A29" s="124" t="s">
        <v>67</v>
      </c>
      <c r="B29" s="125"/>
      <c r="C29" s="126" t="s">
        <v>236</v>
      </c>
      <c r="D29" s="109">
        <f t="shared" si="0"/>
        <v>0</v>
      </c>
      <c r="E29" s="18">
        <v>0</v>
      </c>
      <c r="F29" s="110"/>
    </row>
    <row r="30" spans="1:6" ht="22.5" customHeight="1">
      <c r="A30" s="122" t="s">
        <v>237</v>
      </c>
      <c r="B30" s="18">
        <f>B28</f>
        <v>424.42</v>
      </c>
      <c r="C30" s="123" t="s">
        <v>238</v>
      </c>
      <c r="D30" s="127">
        <f>SUM(D28+D29)</f>
        <v>424.42</v>
      </c>
      <c r="E30" s="127">
        <f>SUM(E28+E29)</f>
        <v>424.42</v>
      </c>
      <c r="F30" s="127">
        <f>SUM(F28+F29)</f>
        <v>0</v>
      </c>
    </row>
    <row r="31" spans="1:4" s="96" customFormat="1" ht="33" customHeight="1">
      <c r="A31" s="273"/>
      <c r="B31" s="274"/>
      <c r="C31" s="273"/>
      <c r="D31" s="274"/>
    </row>
    <row r="32" spans="1:4" s="97" customFormat="1" ht="20.25" customHeight="1">
      <c r="A32" s="275"/>
      <c r="B32" s="275"/>
      <c r="C32" s="275"/>
      <c r="D32" s="275"/>
    </row>
  </sheetData>
  <sheetProtection formatCells="0" formatColumns="0" formatRows="0"/>
  <mergeCells count="4">
    <mergeCell ref="A2:F2"/>
    <mergeCell ref="C4:F4"/>
    <mergeCell ref="A31:D31"/>
    <mergeCell ref="A32:D32"/>
  </mergeCells>
  <printOptions horizontalCentered="1"/>
  <pageMargins left="0.7900000000000001" right="0.7900000000000001" top="0.59" bottom="0.59" header="0.2" footer="0.39"/>
  <pageSetup firstPageNumber="1" useFirstPageNumber="1"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2023-01-11T09:01:09Z</cp:lastPrinted>
  <dcterms:created xsi:type="dcterms:W3CDTF">2017-10-15T02:41:03Z</dcterms:created>
  <dcterms:modified xsi:type="dcterms:W3CDTF">2023-01-16T05:24:03Z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EDOID">
    <vt:r8>22809858</vt:r8>
  </property>
  <property fmtid="{D5CDD505-2E9C-101B-9397-08002B2CF9AE}" pid="4" name="ICV">
    <vt:lpwstr>E0F4B4D58BBB4E60A5B08ACF3B09D26E</vt:lpwstr>
  </property>
</Properties>
</file>