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40" activeTab="0"/>
  </bookViews>
  <sheets>
    <sheet name="2020年公共财政预算收支调整表" sheetId="1" r:id="rId1"/>
    <sheet name="2020年公共财政预算支出调整明细表" sheetId="2" r:id="rId2"/>
    <sheet name="2020年基金预算收支调整表" sheetId="3" r:id="rId3"/>
    <sheet name="2020年政府性基金支出调整明细表 " sheetId="4" r:id="rId4"/>
  </sheets>
  <definedNames>
    <definedName name="_xlnm.Print_Area" localSheetId="0">'2020年公共财政预算收支调整表'!$A$1:$H$49</definedName>
    <definedName name="_xlnm.Print_Area" localSheetId="2">'2020年基金预算收支调整表'!$C$1:$J$34</definedName>
  </definedNames>
  <calcPr fullCalcOnLoad="1"/>
</workbook>
</file>

<file path=xl/sharedStrings.xml><?xml version="1.0" encoding="utf-8"?>
<sst xmlns="http://schemas.openxmlformats.org/spreadsheetml/2006/main" count="550" uniqueCount="335">
  <si>
    <t>表一</t>
  </si>
  <si>
    <t>2020年湘西高新区公共财政预算收支调整明细表</t>
  </si>
  <si>
    <t>单位：万元</t>
  </si>
  <si>
    <t>预算收入</t>
  </si>
  <si>
    <t>2020年年初地方公共
预算收入数</t>
  </si>
  <si>
    <t>2020年地方公共预算调整数</t>
  </si>
  <si>
    <t>2020年预算收入调增（减）数</t>
  </si>
  <si>
    <t>预算支出</t>
  </si>
  <si>
    <t>2020年年初地方公共预算支出数</t>
  </si>
  <si>
    <t>2020年地方公共预算支出调整数</t>
  </si>
  <si>
    <t>2020年预算支出调增（减）数</t>
  </si>
  <si>
    <t>一、税收收入</t>
  </si>
  <si>
    <t>一、一般公共服务支出</t>
  </si>
  <si>
    <t>增值税</t>
  </si>
  <si>
    <t>二、外交支出</t>
  </si>
  <si>
    <t>营业税</t>
  </si>
  <si>
    <t>三、国防支出</t>
  </si>
  <si>
    <t>企业所得税</t>
  </si>
  <si>
    <t>四、公共安全支出</t>
  </si>
  <si>
    <t>企业所得税退税</t>
  </si>
  <si>
    <t>五、教育支出</t>
  </si>
  <si>
    <t>个人所得税</t>
  </si>
  <si>
    <t>六、科学技术支出</t>
  </si>
  <si>
    <t>资源税</t>
  </si>
  <si>
    <t>七、文化体育与传媒支出</t>
  </si>
  <si>
    <t>投资方向调节税</t>
  </si>
  <si>
    <t>八、社会保障与就业支出</t>
  </si>
  <si>
    <t>城市维护建设税</t>
  </si>
  <si>
    <t>十、卫生健康支出</t>
  </si>
  <si>
    <t>房产税</t>
  </si>
  <si>
    <t>十一、节能环保支出</t>
  </si>
  <si>
    <t>印花税</t>
  </si>
  <si>
    <t>十二、城乡社区支出</t>
  </si>
  <si>
    <t>城镇土地使用税</t>
  </si>
  <si>
    <t>十三、农林水支出</t>
  </si>
  <si>
    <t>土地增值税</t>
  </si>
  <si>
    <t>十四、交通运输支出</t>
  </si>
  <si>
    <t>耕地占用税</t>
  </si>
  <si>
    <t>十五、资源勘探信息等支出</t>
  </si>
  <si>
    <t>契税</t>
  </si>
  <si>
    <t>十六、金融支出</t>
  </si>
  <si>
    <t>环境保护税</t>
  </si>
  <si>
    <t>二十、自然资源海洋气象等支出</t>
  </si>
  <si>
    <t>二、非税收入</t>
  </si>
  <si>
    <t>二十一、住房保障支出</t>
  </si>
  <si>
    <t>专项收入</t>
  </si>
  <si>
    <t>二十二、灾害防治及应急管理支出</t>
  </si>
  <si>
    <t>行政事业性收费收入</t>
  </si>
  <si>
    <t>二十七、预备费</t>
  </si>
  <si>
    <t>罚没收入</t>
  </si>
  <si>
    <t>二十八、其他支出</t>
  </si>
  <si>
    <t>国有资本经营收入</t>
  </si>
  <si>
    <t>二十九、债务还本</t>
  </si>
  <si>
    <t>国有资源有偿使用收入</t>
  </si>
  <si>
    <t>三十、债务付息支出</t>
  </si>
  <si>
    <t>政府住房基金收入</t>
  </si>
  <si>
    <t>公共预算支出小计</t>
  </si>
  <si>
    <t>转移性支出</t>
  </si>
  <si>
    <t xml:space="preserve">   返还性支出</t>
  </si>
  <si>
    <t xml:space="preserve">    上解上级支出</t>
  </si>
  <si>
    <t xml:space="preserve">        体制上解支出</t>
  </si>
  <si>
    <t>公共预算收入小计</t>
  </si>
  <si>
    <t xml:space="preserve">        出口退税专项上解支出</t>
  </si>
  <si>
    <t>转移性收入</t>
  </si>
  <si>
    <t xml:space="preserve">        专项上解支出</t>
  </si>
  <si>
    <t xml:space="preserve">   返还性收入</t>
  </si>
  <si>
    <t>调出资金</t>
  </si>
  <si>
    <t xml:space="preserve">      增值税和消费税返还性收入</t>
  </si>
  <si>
    <t xml:space="preserve">         </t>
  </si>
  <si>
    <t xml:space="preserve">      增值税基数返还</t>
  </si>
  <si>
    <r>
      <t xml:space="preserve">      </t>
    </r>
    <r>
      <rPr>
        <sz val="11"/>
        <rFont val="宋体"/>
        <family val="0"/>
      </rPr>
      <t>其他税收返还收入</t>
    </r>
  </si>
  <si>
    <t xml:space="preserve">   一般性转移支付收入  </t>
  </si>
  <si>
    <t xml:space="preserve">      均衡性转移支付补助收入</t>
  </si>
  <si>
    <t xml:space="preserve">      调整工资转移支付补助收入</t>
  </si>
  <si>
    <t xml:space="preserve">      民族地区转移支付补助金收入</t>
  </si>
  <si>
    <t xml:space="preserve">      结算补助收入</t>
  </si>
  <si>
    <t xml:space="preserve">   下级上解收入</t>
  </si>
  <si>
    <t>上年结余收入</t>
  </si>
  <si>
    <t>年终结余</t>
  </si>
  <si>
    <t>债务转贷收入</t>
  </si>
  <si>
    <t>地方债券还本支出</t>
  </si>
  <si>
    <t xml:space="preserve">        地方政府新增债券</t>
  </si>
  <si>
    <t>调入预算稳定调节基金资金</t>
  </si>
  <si>
    <t>收入总计</t>
  </si>
  <si>
    <t>支出总计</t>
  </si>
  <si>
    <t>表二</t>
  </si>
  <si>
    <t>2020年湘西高新区公共财政预算支出调整明细表</t>
  </si>
  <si>
    <t>单位</t>
  </si>
  <si>
    <t>2020年公共预算调减明细</t>
  </si>
  <si>
    <t>2020年公共预算调增明细</t>
  </si>
  <si>
    <t>备注</t>
  </si>
  <si>
    <t>预算科目</t>
  </si>
  <si>
    <t>项目内容</t>
  </si>
  <si>
    <t>年初金额</t>
  </si>
  <si>
    <t>继续保留金额</t>
  </si>
  <si>
    <t>调减金额</t>
  </si>
  <si>
    <t>调增金额</t>
  </si>
  <si>
    <t>类</t>
  </si>
  <si>
    <t>款</t>
  </si>
  <si>
    <t>项</t>
  </si>
  <si>
    <t>预算科目名称</t>
  </si>
  <si>
    <t>办公室</t>
  </si>
  <si>
    <t xml:space="preserve"> 02</t>
  </si>
  <si>
    <t>19</t>
  </si>
  <si>
    <t>信息化建设</t>
  </si>
  <si>
    <t>电子防控建设及智能交通项目</t>
  </si>
  <si>
    <t>02</t>
  </si>
  <si>
    <t>智慧新城信息化建设项目</t>
  </si>
  <si>
    <t>201</t>
  </si>
  <si>
    <t xml:space="preserve"> 03</t>
  </si>
  <si>
    <t>一般行政管理事务（政府办公厅（室）及相关机构事务）</t>
  </si>
  <si>
    <t>智慧园区建设及放管服</t>
  </si>
  <si>
    <t>03</t>
  </si>
  <si>
    <t xml:space="preserve"> 201</t>
  </si>
  <si>
    <t>机关服务（政府办公厅（室）及相关机构事务）</t>
  </si>
  <si>
    <t>机关物业费</t>
  </si>
  <si>
    <t>33</t>
  </si>
  <si>
    <t>一般行政管理事务（宣传事务）</t>
  </si>
  <si>
    <t>宣传经费</t>
  </si>
  <si>
    <t>不动产登记中心</t>
  </si>
  <si>
    <t>220</t>
  </si>
  <si>
    <t xml:space="preserve"> 01</t>
  </si>
  <si>
    <t>09</t>
  </si>
  <si>
    <t>自然资源调查与确权登记</t>
  </si>
  <si>
    <t>农村不动产权籍调查</t>
  </si>
  <si>
    <t>财经办（财政局）</t>
  </si>
  <si>
    <t xml:space="preserve"> 06</t>
  </si>
  <si>
    <t>08</t>
  </si>
  <si>
    <t>财政委托业务支出</t>
  </si>
  <si>
    <t>财政投资评审及绩效评价</t>
  </si>
  <si>
    <t>06</t>
  </si>
  <si>
    <t>05</t>
  </si>
  <si>
    <t>财政国库业务</t>
  </si>
  <si>
    <t>国库业务经理协调经费</t>
  </si>
  <si>
    <t>工会</t>
  </si>
  <si>
    <t xml:space="preserve"> 29</t>
  </si>
  <si>
    <t xml:space="preserve"> 工会事务</t>
  </si>
  <si>
    <t>工会活动经费</t>
  </si>
  <si>
    <t>公安分局</t>
  </si>
  <si>
    <t>204</t>
  </si>
  <si>
    <t>一般行政管理事务（公安）</t>
  </si>
  <si>
    <t>交通管理及救助</t>
  </si>
  <si>
    <t xml:space="preserve"> 204</t>
  </si>
  <si>
    <t xml:space="preserve">  02</t>
  </si>
  <si>
    <t>99</t>
  </si>
  <si>
    <t xml:space="preserve"> 其他公安支出</t>
  </si>
  <si>
    <t>派出所改造</t>
  </si>
  <si>
    <t>吉投公司</t>
  </si>
  <si>
    <t>205</t>
  </si>
  <si>
    <t xml:space="preserve"> 09</t>
  </si>
  <si>
    <t>其他教育费附加安排的支出</t>
  </si>
  <si>
    <t>专项收入安排的相关支出</t>
  </si>
  <si>
    <t>01</t>
  </si>
  <si>
    <t>其他科学技术管理事务</t>
  </si>
  <si>
    <t>标准厂房建设</t>
  </si>
  <si>
    <t>纪工委监察工委</t>
  </si>
  <si>
    <t xml:space="preserve"> 11</t>
  </si>
  <si>
    <t>一般行政管理事务（纪检监察事务）</t>
  </si>
  <si>
    <t>纪检监察经费</t>
  </si>
  <si>
    <t>宣传教育及办案经费（含扫黑除恶经费5万元）</t>
  </si>
  <si>
    <t>吉凤街道办事处</t>
  </si>
  <si>
    <t xml:space="preserve"> 211</t>
  </si>
  <si>
    <t xml:space="preserve"> 04</t>
  </si>
  <si>
    <t>农村环境保护</t>
  </si>
  <si>
    <t>美丽社区建设经费</t>
  </si>
  <si>
    <t>其他城乡社区管理事务支出</t>
  </si>
  <si>
    <t>办公楼修缮</t>
  </si>
  <si>
    <t>212</t>
  </si>
  <si>
    <t>其他城乡社区公共设施支出</t>
  </si>
  <si>
    <t>智慧党建一体化平台建设</t>
  </si>
  <si>
    <t>科学技术与经济发展局</t>
  </si>
  <si>
    <t xml:space="preserve"> 215</t>
  </si>
  <si>
    <t xml:space="preserve"> 05</t>
  </si>
  <si>
    <t>一般行政管理事务（工业和信息产业监管）</t>
  </si>
  <si>
    <t>项目评审工作费用</t>
  </si>
  <si>
    <t>商务局</t>
  </si>
  <si>
    <t xml:space="preserve"> 13</t>
  </si>
  <si>
    <t xml:space="preserve"> 其他商贸事务支出</t>
  </si>
  <si>
    <t>对外交流</t>
  </si>
  <si>
    <t>招商引资</t>
  </si>
  <si>
    <t>社会事务局</t>
  </si>
  <si>
    <t>208</t>
  </si>
  <si>
    <t>其他民政管理事务支出</t>
  </si>
  <si>
    <t>人社经费及劳动保障</t>
  </si>
  <si>
    <t>一般行政管理事务</t>
  </si>
  <si>
    <t>工伤保险系统技术服务合同</t>
  </si>
  <si>
    <t>公用事业中心</t>
  </si>
  <si>
    <t xml:space="preserve"> 212</t>
  </si>
  <si>
    <t>小城镇基础设施建设</t>
  </si>
  <si>
    <t>城市配套建设经费</t>
  </si>
  <si>
    <t>园林绿化建设及提质、养护经费</t>
  </si>
  <si>
    <t>公共交通营运补助</t>
  </si>
  <si>
    <t>市政公共设施维护</t>
  </si>
  <si>
    <t>投资服务中心</t>
  </si>
  <si>
    <t>215</t>
  </si>
  <si>
    <t xml:space="preserve"> 08</t>
  </si>
  <si>
    <t>中小企业发展专项</t>
  </si>
  <si>
    <t>科技发展资金</t>
  </si>
  <si>
    <t>206</t>
  </si>
  <si>
    <t>企业发展风险基金</t>
  </si>
  <si>
    <t>街道社区卫生服务中心</t>
  </si>
  <si>
    <t>210</t>
  </si>
  <si>
    <t>城市社区卫生机构</t>
  </si>
  <si>
    <t>水电费</t>
  </si>
  <si>
    <t>其他卫生健康管理事物支出</t>
  </si>
  <si>
    <t>中医馆建设</t>
  </si>
  <si>
    <t>文教卫局</t>
  </si>
  <si>
    <t>其他教育管理事务支出</t>
  </si>
  <si>
    <t>学校场地租赁</t>
  </si>
  <si>
    <t xml:space="preserve"> 207</t>
  </si>
  <si>
    <t xml:space="preserve">  01</t>
  </si>
  <si>
    <t>其他文化和旅游支出</t>
  </si>
  <si>
    <t>参加州运动会经费</t>
  </si>
  <si>
    <t>预算股</t>
  </si>
  <si>
    <t>其他政府办公厅（室）及相关机构事务支出</t>
  </si>
  <si>
    <t>目标管理经费</t>
  </si>
  <si>
    <t>棚户区改造</t>
  </si>
  <si>
    <t>园区保障性安居工程</t>
  </si>
  <si>
    <t>227</t>
  </si>
  <si>
    <t xml:space="preserve">  </t>
  </si>
  <si>
    <t>预备费</t>
  </si>
  <si>
    <t>小学教育</t>
  </si>
  <si>
    <t>一般债券（吉大师院附小学校建设）</t>
  </si>
  <si>
    <t>政法部</t>
  </si>
  <si>
    <t xml:space="preserve"> 36</t>
  </si>
  <si>
    <t>一般行政管理事务（其他共产党事务支出）</t>
  </si>
  <si>
    <t>扫黑除恶专项斗争</t>
  </si>
  <si>
    <t>政法专项经费</t>
  </si>
  <si>
    <t>执法大队</t>
  </si>
  <si>
    <t>04</t>
  </si>
  <si>
    <t>城管执法</t>
  </si>
  <si>
    <t>车辆运行费</t>
  </si>
  <si>
    <t>市容管理与服务</t>
  </si>
  <si>
    <t>29</t>
  </si>
  <si>
    <t>一般行政管理事务（群众团体事务）</t>
  </si>
  <si>
    <t>工会经费</t>
  </si>
  <si>
    <t>住房和城乡建设局</t>
  </si>
  <si>
    <t>城乡社区规划与管理</t>
  </si>
  <si>
    <t>住建专项经费</t>
  </si>
  <si>
    <t>施工图审查费</t>
  </si>
  <si>
    <t>自然资源和规划分局</t>
  </si>
  <si>
    <t>国土资源规划及管理</t>
  </si>
  <si>
    <t>规划编制、测绘及园区集约节约评价</t>
  </si>
  <si>
    <t>地灾巡查防治、切破建房摸排技术服务</t>
  </si>
  <si>
    <t>14</t>
  </si>
  <si>
    <t>地质勘查与矿产资源管理</t>
  </si>
  <si>
    <t>矿泉水勘探施工</t>
  </si>
  <si>
    <t>乱占耕地建房技术服务费</t>
  </si>
  <si>
    <t>其他林业和草原支出</t>
  </si>
  <si>
    <t>土地报批费</t>
  </si>
  <si>
    <t>应急局</t>
  </si>
  <si>
    <t>工程建设项目区域性安全预评评价资金</t>
  </si>
  <si>
    <t>生态环境局</t>
  </si>
  <si>
    <t>其他环境保护管理管理事务</t>
  </si>
  <si>
    <t>环保专项</t>
  </si>
  <si>
    <t>美丽办</t>
  </si>
  <si>
    <t>考评结果运用经费</t>
  </si>
  <si>
    <t>农业农村局</t>
  </si>
  <si>
    <t>其他农业农村支出</t>
  </si>
  <si>
    <t>农业农村水利专项</t>
  </si>
  <si>
    <t>合计</t>
  </si>
  <si>
    <t>表三</t>
  </si>
  <si>
    <t>2020年湘西高新区基金预算收支调整表</t>
  </si>
  <si>
    <t>科目编码</t>
  </si>
  <si>
    <t>基金收入</t>
  </si>
  <si>
    <t>2020年
预算数</t>
  </si>
  <si>
    <t>2020年预算调整数</t>
  </si>
  <si>
    <t>增（减）预算数</t>
  </si>
  <si>
    <t>基金支出</t>
  </si>
  <si>
    <t>2020年预算数</t>
  </si>
  <si>
    <t>政府基金收入</t>
  </si>
  <si>
    <t>城乡社区事务</t>
  </si>
  <si>
    <t>散装水泥专项资金收入</t>
  </si>
  <si>
    <t>国有土地使用权出让支出</t>
  </si>
  <si>
    <t>新型墙体材料专项基金收入</t>
  </si>
  <si>
    <t xml:space="preserve">        征地拆迁</t>
  </si>
  <si>
    <t>地方水利建设基金收入</t>
  </si>
  <si>
    <t xml:space="preserve">        土地开发支出</t>
  </si>
  <si>
    <t xml:space="preserve">   地方水利建设基金划转收入</t>
  </si>
  <si>
    <t xml:space="preserve">        城市建设支出</t>
  </si>
  <si>
    <t xml:space="preserve">   地方其他水利建设基金</t>
  </si>
  <si>
    <t xml:space="preserve">        农村基础设施建设支出</t>
  </si>
  <si>
    <t>城市公用事业附加收入</t>
  </si>
  <si>
    <t xml:space="preserve">        补助被征地农民支出</t>
  </si>
  <si>
    <t>国有土地收益基金收入</t>
  </si>
  <si>
    <t xml:space="preserve">       土地出让业务支出</t>
  </si>
  <si>
    <t>农业土地开发资金收入</t>
  </si>
  <si>
    <t xml:space="preserve">        教育资金支出</t>
  </si>
  <si>
    <t>国有土地使用权出入收入</t>
  </si>
  <si>
    <t xml:space="preserve">        廉租房支出</t>
  </si>
  <si>
    <t xml:space="preserve">    土地出让总价款</t>
  </si>
  <si>
    <t xml:space="preserve">        农田水利建设基金支出</t>
  </si>
  <si>
    <t xml:space="preserve">    划拨土地收入</t>
  </si>
  <si>
    <t xml:space="preserve">        其他国有土地使用权出让收入安排的支出</t>
  </si>
  <si>
    <t xml:space="preserve">    其他土地出让收入</t>
  </si>
  <si>
    <t xml:space="preserve">  国有土地收益金支出</t>
  </si>
  <si>
    <t>城市基础设施配套费收入</t>
  </si>
  <si>
    <t xml:space="preserve">  农业土地开发资金支出</t>
  </si>
  <si>
    <t>物价调节基金</t>
  </si>
  <si>
    <t xml:space="preserve">  城市基础设施配套费安排的支出</t>
  </si>
  <si>
    <t>基金收入合计</t>
  </si>
  <si>
    <t xml:space="preserve">  城市公用事业附加安排的支出</t>
  </si>
  <si>
    <t>政府性基金转移收入</t>
  </si>
  <si>
    <t>农林水事务</t>
  </si>
  <si>
    <t xml:space="preserve">    水利</t>
  </si>
  <si>
    <t xml:space="preserve">        地方水利建设支出</t>
  </si>
  <si>
    <t>资源勘探电力信息等事务</t>
  </si>
  <si>
    <t xml:space="preserve">    制造业</t>
  </si>
  <si>
    <t xml:space="preserve">        散装水泥专项资金支出</t>
  </si>
  <si>
    <t xml:space="preserve">    建筑业</t>
  </si>
  <si>
    <t xml:space="preserve">        新型墙体材料专项基金支出</t>
  </si>
  <si>
    <t>其他支出</t>
  </si>
  <si>
    <t>基金支出合计</t>
  </si>
  <si>
    <t>上解上级支出</t>
  </si>
  <si>
    <t>调入资金</t>
  </si>
  <si>
    <t>说明：政府性基金转移收入为新增地方政府专项债券收入，其他支出为新增地方政府债券支出</t>
  </si>
  <si>
    <t>表四</t>
  </si>
  <si>
    <t>2020年湘西高新区基金预算支出调整明细表</t>
  </si>
  <si>
    <t>2020年基金预算调减明细</t>
  </si>
  <si>
    <t>2020年基金预算调增明细</t>
  </si>
  <si>
    <t>事业中心</t>
  </si>
  <si>
    <t>城市建设支出</t>
  </si>
  <si>
    <t>城市公共照明电费及电力设施建设经费</t>
  </si>
  <si>
    <t>13</t>
  </si>
  <si>
    <t>城市基础设施配套费安排的支出</t>
  </si>
  <si>
    <t>企业优惠政策配套</t>
  </si>
  <si>
    <t>地方政府债务风险基金（含政府购买服务4000万元）</t>
  </si>
  <si>
    <t>其他地方自行试点项目收益专项债券收入安排支出</t>
  </si>
  <si>
    <t>新增专项债券</t>
  </si>
  <si>
    <t>2019年新增土地储备专项债券收入15000万元，高新区产业中心北区标准厂房（二期）工程建设项目专项债券6500万元，高新区武陵山智能制造基地基础设施建设项目专项债券29000万元、高新区停车场建设项目专项债券10000万元，武陵山创新创业孵化及湘西州公共实训大厦项目9000万元，湘西民族文化园景区提质改造项目7500万元。</t>
  </si>
  <si>
    <t>政府支出责任</t>
  </si>
  <si>
    <t>自然资源分局</t>
  </si>
  <si>
    <t>土地储备中心</t>
  </si>
  <si>
    <t>还本付息</t>
  </si>
  <si>
    <t>征地成本费用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</si>
</sst>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;_琀"/>
    <numFmt numFmtId="179" formatCode="0_);[Red]\(0\)"/>
    <numFmt numFmtId="180" formatCode="0.0_ "/>
    <numFmt numFmtId="181" formatCode="0.0000_ "/>
    <numFmt numFmtId="182" formatCode="00"/>
    <numFmt numFmtId="183" formatCode="0.00_ "/>
    <numFmt numFmtId="184" formatCode="0;_簀"/>
    <numFmt numFmtId="185" formatCode="0;_밀"/>
  </numFmts>
  <fonts count="49">
    <font>
      <sz val="12"/>
      <name val="宋体"/>
      <family val="0"/>
    </font>
    <font>
      <sz val="8"/>
      <name val="仿宋_GB2312"/>
      <family val="3"/>
    </font>
    <font>
      <sz val="12"/>
      <name val="仿宋_GB2312"/>
      <family val="3"/>
    </font>
    <font>
      <b/>
      <sz val="12"/>
      <name val="宋体"/>
      <family val="0"/>
    </font>
    <font>
      <sz val="8"/>
      <color indexed="8"/>
      <name val="仿宋_GB2312"/>
      <family val="3"/>
    </font>
    <font>
      <sz val="11"/>
      <name val="仿宋_GB2312"/>
      <family val="3"/>
    </font>
    <font>
      <sz val="12"/>
      <name val="Times New Roman"/>
      <family val="1"/>
    </font>
    <font>
      <b/>
      <sz val="18"/>
      <name val="仿宋_GB2312"/>
      <family val="3"/>
    </font>
    <font>
      <b/>
      <sz val="10"/>
      <name val="仿宋_GB2312"/>
      <family val="3"/>
    </font>
    <font>
      <b/>
      <sz val="11"/>
      <color indexed="8"/>
      <name val="仿宋_GB2312"/>
      <family val="3"/>
    </font>
    <font>
      <b/>
      <sz val="11"/>
      <name val="仿宋_GB2312"/>
      <family val="3"/>
    </font>
    <font>
      <sz val="12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仿宋_GB2312"/>
      <family val="3"/>
    </font>
    <font>
      <b/>
      <sz val="11"/>
      <name val="Times New Roman"/>
      <family val="1"/>
    </font>
    <font>
      <b/>
      <sz val="12"/>
      <name val="仿宋_GB2312"/>
      <family val="3"/>
    </font>
    <font>
      <b/>
      <sz val="8"/>
      <name val="仿宋_GB2312"/>
      <family val="3"/>
    </font>
    <font>
      <b/>
      <sz val="16"/>
      <name val="黑体"/>
      <family val="3"/>
    </font>
    <font>
      <b/>
      <sz val="9"/>
      <name val="宋体"/>
      <family val="0"/>
    </font>
    <font>
      <sz val="10"/>
      <name val="仿宋_GB2312"/>
      <family val="3"/>
    </font>
    <font>
      <sz val="14"/>
      <name val="仿宋_GB2312"/>
      <family val="3"/>
    </font>
    <font>
      <b/>
      <sz val="10"/>
      <color indexed="8"/>
      <name val="仿宋_GB2312"/>
      <family val="3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仿宋_GB2312"/>
      <family val="3"/>
    </font>
    <font>
      <sz val="16"/>
      <name val="黑体"/>
      <family val="3"/>
    </font>
    <font>
      <sz val="9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3" fillId="0" borderId="3" applyNumberFormat="0" applyFill="0" applyAlignment="0" applyProtection="0"/>
    <xf numFmtId="0" fontId="34" fillId="7" borderId="0" applyNumberFormat="0" applyBorder="0" applyAlignment="0" applyProtection="0"/>
    <xf numFmtId="0" fontId="35" fillId="0" borderId="4" applyNumberFormat="0" applyFill="0" applyAlignment="0" applyProtection="0"/>
    <xf numFmtId="0" fontId="34" fillId="3" borderId="0" applyNumberFormat="0" applyBorder="0" applyAlignment="0" applyProtection="0"/>
    <xf numFmtId="0" fontId="43" fillId="2" borderId="5" applyNumberFormat="0" applyAlignment="0" applyProtection="0"/>
    <xf numFmtId="0" fontId="44" fillId="2" borderId="1" applyNumberFormat="0" applyAlignment="0" applyProtection="0"/>
    <xf numFmtId="0" fontId="45" fillId="8" borderId="6" applyNumberFormat="0" applyAlignment="0" applyProtection="0"/>
    <xf numFmtId="0" fontId="13" fillId="9" borderId="0" applyNumberFormat="0" applyBorder="0" applyAlignment="0" applyProtection="0"/>
    <xf numFmtId="0" fontId="34" fillId="10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9" borderId="0" applyNumberFormat="0" applyBorder="0" applyAlignment="0" applyProtection="0"/>
    <xf numFmtId="0" fontId="37" fillId="11" borderId="0" applyNumberFormat="0" applyBorder="0" applyAlignment="0" applyProtection="0"/>
    <xf numFmtId="0" fontId="13" fillId="12" borderId="0" applyNumberFormat="0" applyBorder="0" applyAlignment="0" applyProtection="0"/>
    <xf numFmtId="0" fontId="34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0" fillId="0" borderId="0">
      <alignment vertical="center"/>
      <protection/>
    </xf>
    <xf numFmtId="0" fontId="13" fillId="3" borderId="0" applyNumberFormat="0" applyBorder="0" applyAlignment="0" applyProtection="0"/>
    <xf numFmtId="0" fontId="34" fillId="8" borderId="0" applyNumberFormat="0" applyBorder="0" applyAlignment="0" applyProtection="0"/>
    <xf numFmtId="0" fontId="34" fillId="15" borderId="0" applyNumberFormat="0" applyBorder="0" applyAlignment="0" applyProtection="0"/>
    <xf numFmtId="0" fontId="0" fillId="0" borderId="0">
      <alignment/>
      <protection/>
    </xf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0" fillId="0" borderId="0">
      <alignment/>
      <protection/>
    </xf>
    <xf numFmtId="0" fontId="34" fillId="16" borderId="0" applyNumberFormat="0" applyBorder="0" applyAlignment="0" applyProtection="0"/>
    <xf numFmtId="0" fontId="0" fillId="0" borderId="0">
      <alignment/>
      <protection/>
    </xf>
    <xf numFmtId="0" fontId="13" fillId="12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13" fillId="4" borderId="0" applyNumberFormat="0" applyBorder="0" applyAlignment="0" applyProtection="0"/>
    <xf numFmtId="0" fontId="34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18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0" fontId="9" fillId="0" borderId="9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9" fontId="10" fillId="2" borderId="13" xfId="0" applyNumberFormat="1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/>
    </xf>
    <xf numFmtId="0" fontId="16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176" fontId="17" fillId="0" borderId="13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Alignment="1">
      <alignment horizontal="center"/>
    </xf>
    <xf numFmtId="178" fontId="5" fillId="0" borderId="0" xfId="0" applyNumberFormat="1" applyFont="1" applyFill="1" applyAlignment="1">
      <alignment horizontal="center"/>
    </xf>
    <xf numFmtId="0" fontId="18" fillId="2" borderId="0" xfId="0" applyFont="1" applyFill="1" applyAlignment="1">
      <alignment horizontal="right" vertical="center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left" vertical="center" wrapText="1"/>
    </xf>
    <xf numFmtId="0" fontId="12" fillId="0" borderId="13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79" fontId="5" fillId="0" borderId="13" xfId="0" applyNumberFormat="1" applyFont="1" applyFill="1" applyBorder="1" applyAlignment="1">
      <alignment horizontal="center" vertical="center" wrapText="1"/>
    </xf>
    <xf numFmtId="180" fontId="17" fillId="0" borderId="13" xfId="0" applyNumberFormat="1" applyFont="1" applyFill="1" applyBorder="1" applyAlignment="1">
      <alignment horizontal="center" vertical="center" wrapText="1"/>
    </xf>
    <xf numFmtId="181" fontId="17" fillId="0" borderId="13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21" xfId="0" applyFont="1" applyBorder="1" applyAlignment="1">
      <alignment horizontal="right" vertical="center"/>
    </xf>
    <xf numFmtId="0" fontId="15" fillId="0" borderId="13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center"/>
    </xf>
    <xf numFmtId="176" fontId="15" fillId="0" borderId="13" xfId="0" applyNumberFormat="1" applyFont="1" applyBorder="1" applyAlignment="1">
      <alignment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/>
    </xf>
    <xf numFmtId="0" fontId="15" fillId="0" borderId="22" xfId="0" applyFont="1" applyFill="1" applyBorder="1" applyAlignment="1">
      <alignment/>
    </xf>
    <xf numFmtId="0" fontId="15" fillId="0" borderId="13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3" xfId="0" applyFont="1" applyBorder="1" applyAlignment="1">
      <alignment vertical="center"/>
    </xf>
    <xf numFmtId="0" fontId="15" fillId="0" borderId="13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21" fillId="0" borderId="13" xfId="0" applyFont="1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/>
    </xf>
    <xf numFmtId="0" fontId="21" fillId="0" borderId="13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19" fillId="2" borderId="0" xfId="0" applyFont="1" applyFill="1" applyAlignment="1">
      <alignment/>
    </xf>
    <xf numFmtId="0" fontId="22" fillId="2" borderId="0" xfId="0" applyFont="1" applyFill="1" applyAlignment="1">
      <alignment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23" fillId="2" borderId="0" xfId="0" applyFont="1" applyFill="1" applyAlignment="1">
      <alignment horizontal="left" vertical="center" wrapText="1"/>
    </xf>
    <xf numFmtId="0" fontId="23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8" fillId="2" borderId="13" xfId="0" applyNumberFormat="1" applyFont="1" applyFill="1" applyBorder="1" applyAlignment="1">
      <alignment horizontal="center" vertical="center" wrapText="1"/>
    </xf>
    <xf numFmtId="49" fontId="8" fillId="2" borderId="13" xfId="0" applyNumberFormat="1" applyFont="1" applyFill="1" applyBorder="1" applyAlignment="1">
      <alignment horizontal="center" vertical="center" wrapText="1"/>
    </xf>
    <xf numFmtId="49" fontId="22" fillId="2" borderId="13" xfId="0" applyNumberFormat="1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182" fontId="12" fillId="0" borderId="13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vertical="center"/>
    </xf>
    <xf numFmtId="0" fontId="12" fillId="0" borderId="13" xfId="0" applyNumberFormat="1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vertical="center" wrapText="1"/>
    </xf>
    <xf numFmtId="49" fontId="12" fillId="0" borderId="13" xfId="0" applyNumberFormat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vertical="center"/>
    </xf>
    <xf numFmtId="0" fontId="12" fillId="0" borderId="18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182" fontId="12" fillId="0" borderId="13" xfId="0" applyNumberFormat="1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182" fontId="14" fillId="0" borderId="13" xfId="0" applyNumberFormat="1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26" fillId="2" borderId="13" xfId="0" applyFont="1" applyFill="1" applyBorder="1" applyAlignment="1">
      <alignment vertical="center"/>
    </xf>
    <xf numFmtId="183" fontId="27" fillId="2" borderId="13" xfId="0" applyNumberFormat="1" applyFont="1" applyFill="1" applyBorder="1" applyAlignment="1">
      <alignment horizontal="center" vertical="center"/>
    </xf>
    <xf numFmtId="0" fontId="25" fillId="2" borderId="0" xfId="0" applyFont="1" applyFill="1" applyAlignment="1">
      <alignment/>
    </xf>
    <xf numFmtId="0" fontId="14" fillId="2" borderId="0" xfId="0" applyFont="1" applyFill="1" applyAlignment="1">
      <alignment horizontal="center"/>
    </xf>
    <xf numFmtId="0" fontId="28" fillId="2" borderId="0" xfId="0" applyFont="1" applyFill="1" applyAlignment="1">
      <alignment/>
    </xf>
    <xf numFmtId="0" fontId="22" fillId="2" borderId="0" xfId="0" applyFont="1" applyFill="1" applyAlignment="1">
      <alignment horizontal="center"/>
    </xf>
    <xf numFmtId="0" fontId="8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right" vertical="center"/>
    </xf>
    <xf numFmtId="49" fontId="8" fillId="2" borderId="24" xfId="0" applyNumberFormat="1" applyFont="1" applyFill="1" applyBorder="1" applyAlignment="1">
      <alignment horizontal="center" vertical="center" wrapText="1"/>
    </xf>
    <xf numFmtId="49" fontId="8" fillId="2" borderId="13" xfId="0" applyNumberFormat="1" applyFont="1" applyFill="1" applyBorder="1" applyAlignment="1">
      <alignment vertical="center" wrapText="1"/>
    </xf>
    <xf numFmtId="176" fontId="14" fillId="2" borderId="13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vertical="center" wrapText="1"/>
    </xf>
    <xf numFmtId="49" fontId="12" fillId="2" borderId="13" xfId="0" applyNumberFormat="1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vertical="center" wrapText="1"/>
    </xf>
    <xf numFmtId="0" fontId="12" fillId="2" borderId="13" xfId="0" applyFont="1" applyFill="1" applyBorder="1" applyAlignment="1">
      <alignment horizontal="center" vertical="center" wrapText="1"/>
    </xf>
    <xf numFmtId="182" fontId="12" fillId="2" borderId="13" xfId="0" applyNumberFormat="1" applyFont="1" applyFill="1" applyBorder="1" applyAlignment="1">
      <alignment horizontal="center" vertical="center" wrapText="1"/>
    </xf>
    <xf numFmtId="182" fontId="12" fillId="2" borderId="18" xfId="0" applyNumberFormat="1" applyFont="1" applyFill="1" applyBorder="1" applyAlignment="1">
      <alignment horizontal="center" vertical="center" wrapText="1"/>
    </xf>
    <xf numFmtId="49" fontId="12" fillId="2" borderId="18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vertical="center" wrapText="1"/>
    </xf>
    <xf numFmtId="0" fontId="22" fillId="2" borderId="18" xfId="0" applyFont="1" applyFill="1" applyBorder="1" applyAlignment="1">
      <alignment horizontal="center" vertical="center" wrapText="1"/>
    </xf>
    <xf numFmtId="0" fontId="12" fillId="0" borderId="15" xfId="69" applyNumberFormat="1" applyFont="1" applyFill="1" applyBorder="1" applyAlignment="1">
      <alignment horizontal="left" vertical="center" wrapText="1"/>
      <protection/>
    </xf>
    <xf numFmtId="0" fontId="28" fillId="2" borderId="13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vertical="center" wrapText="1"/>
    </xf>
    <xf numFmtId="49" fontId="13" fillId="2" borderId="13" xfId="0" applyNumberFormat="1" applyFont="1" applyFill="1" applyBorder="1" applyAlignment="1">
      <alignment horizontal="center" vertical="center" wrapText="1"/>
    </xf>
    <xf numFmtId="49" fontId="25" fillId="2" borderId="13" xfId="0" applyNumberFormat="1" applyFont="1" applyFill="1" applyBorder="1" applyAlignment="1">
      <alignment horizontal="center" vertical="center" wrapText="1"/>
    </xf>
    <xf numFmtId="0" fontId="27" fillId="2" borderId="13" xfId="0" applyFont="1" applyFill="1" applyBorder="1" applyAlignment="1">
      <alignment horizontal="center" vertical="center"/>
    </xf>
    <xf numFmtId="0" fontId="27" fillId="2" borderId="13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/>
    </xf>
    <xf numFmtId="0" fontId="28" fillId="2" borderId="0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center" wrapText="1"/>
    </xf>
    <xf numFmtId="183" fontId="22" fillId="2" borderId="0" xfId="0" applyNumberFormat="1" applyFont="1" applyFill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15" fillId="0" borderId="0" xfId="0" applyFont="1" applyFill="1" applyAlignment="1">
      <alignment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5" fillId="0" borderId="13" xfId="0" applyNumberFormat="1" applyFont="1" applyFill="1" applyBorder="1" applyAlignment="1">
      <alignment horizontal="center" vertical="center" wrapText="1"/>
    </xf>
    <xf numFmtId="0" fontId="15" fillId="0" borderId="13" xfId="0" applyNumberFormat="1" applyFont="1" applyBorder="1" applyAlignment="1">
      <alignment horizontal="center" vertical="center" wrapText="1"/>
    </xf>
    <xf numFmtId="176" fontId="15" fillId="0" borderId="13" xfId="0" applyNumberFormat="1" applyFont="1" applyBorder="1" applyAlignment="1">
      <alignment horizontal="center" vertical="center"/>
    </xf>
    <xf numFmtId="176" fontId="15" fillId="2" borderId="13" xfId="0" applyNumberFormat="1" applyFont="1" applyFill="1" applyBorder="1" applyAlignment="1">
      <alignment horizontal="center" vertical="center"/>
    </xf>
    <xf numFmtId="0" fontId="15" fillId="2" borderId="13" xfId="0" applyNumberFormat="1" applyFont="1" applyFill="1" applyBorder="1" applyAlignment="1">
      <alignment horizontal="center" vertical="center"/>
    </xf>
    <xf numFmtId="184" fontId="15" fillId="2" borderId="13" xfId="0" applyNumberFormat="1" applyFont="1" applyFill="1" applyBorder="1" applyAlignment="1">
      <alignment horizontal="center" vertical="center"/>
    </xf>
    <xf numFmtId="176" fontId="15" fillId="0" borderId="13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left" vertical="center"/>
    </xf>
    <xf numFmtId="0" fontId="15" fillId="0" borderId="13" xfId="0" applyNumberFormat="1" applyFont="1" applyFill="1" applyBorder="1" applyAlignment="1">
      <alignment horizontal="center" vertical="center"/>
    </xf>
    <xf numFmtId="176" fontId="21" fillId="0" borderId="13" xfId="0" applyNumberFormat="1" applyFont="1" applyBorder="1" applyAlignment="1">
      <alignment horizontal="center" vertical="center"/>
    </xf>
    <xf numFmtId="0" fontId="30" fillId="0" borderId="13" xfId="0" applyFont="1" applyBorder="1" applyAlignment="1">
      <alignment vertical="center"/>
    </xf>
    <xf numFmtId="0" fontId="15" fillId="0" borderId="13" xfId="0" applyNumberFormat="1" applyFont="1" applyBorder="1" applyAlignment="1">
      <alignment horizontal="center" vertical="center"/>
    </xf>
    <xf numFmtId="0" fontId="30" fillId="0" borderId="13" xfId="0" applyFont="1" applyBorder="1" applyAlignment="1">
      <alignment horizontal="left" vertical="center"/>
    </xf>
    <xf numFmtId="185" fontId="30" fillId="0" borderId="13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 9_2012凤凰县财政分析表 4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常规 12_2012凤凰县财政分析表 4" xfId="53"/>
    <cellStyle name="40% - 强调文字颜色 2" xfId="54"/>
    <cellStyle name="强调文字颜色 3" xfId="55"/>
    <cellStyle name="强调文字颜色 4" xfId="56"/>
    <cellStyle name="常规 2 7_2012凤凰县财政分析表 2" xfId="57"/>
    <cellStyle name="20% - 强调文字颜色 4" xfId="58"/>
    <cellStyle name="40% - 强调文字颜色 4" xfId="59"/>
    <cellStyle name="常规 2 4 6_2012凤凰县财政分析表_1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10_2012凤凰县财政分析表 3_2012凤凰县财政分析表" xfId="68"/>
    <cellStyle name="常规 2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0"/>
  <sheetViews>
    <sheetView showZeros="0" tabSelected="1" zoomScaleSheetLayoutView="100" workbookViewId="0" topLeftCell="A1">
      <selection activeCell="J19" sqref="J19"/>
    </sheetView>
  </sheetViews>
  <sheetFormatPr defaultColWidth="9.00390625" defaultRowHeight="14.25"/>
  <cols>
    <col min="1" max="1" width="23.00390625" style="62" customWidth="1"/>
    <col min="2" max="2" width="7.375" style="62" customWidth="1"/>
    <col min="3" max="3" width="7.375" style="163" customWidth="1"/>
    <col min="4" max="4" width="7.375" style="62" customWidth="1"/>
    <col min="5" max="5" width="23.625" style="62" customWidth="1"/>
    <col min="6" max="6" width="6.375" style="62" customWidth="1"/>
    <col min="7" max="7" width="6.50390625" style="62" customWidth="1"/>
    <col min="8" max="8" width="7.25390625" style="62" customWidth="1"/>
    <col min="9" max="16384" width="9.00390625" style="62" customWidth="1"/>
  </cols>
  <sheetData>
    <row r="1" ht="15" customHeight="1">
      <c r="A1" s="64" t="s">
        <v>0</v>
      </c>
    </row>
    <row r="2" spans="1:8" ht="21" customHeight="1">
      <c r="A2" s="164" t="s">
        <v>1</v>
      </c>
      <c r="B2" s="164"/>
      <c r="C2" s="164"/>
      <c r="D2" s="164"/>
      <c r="E2" s="164"/>
      <c r="F2" s="164"/>
      <c r="G2" s="164"/>
      <c r="H2" s="164"/>
    </row>
    <row r="3" spans="1:8" ht="18" customHeight="1">
      <c r="A3" s="66"/>
      <c r="B3" s="165"/>
      <c r="C3" s="166"/>
      <c r="D3" s="67" t="s">
        <v>2</v>
      </c>
      <c r="E3" s="67"/>
      <c r="F3" s="67"/>
      <c r="G3" s="67"/>
      <c r="H3" s="67"/>
    </row>
    <row r="4" spans="1:8" ht="60" customHeight="1">
      <c r="A4" s="71" t="s">
        <v>3</v>
      </c>
      <c r="B4" s="167" t="s">
        <v>4</v>
      </c>
      <c r="C4" s="167" t="s">
        <v>5</v>
      </c>
      <c r="D4" s="168" t="s">
        <v>6</v>
      </c>
      <c r="E4" s="71" t="s">
        <v>7</v>
      </c>
      <c r="F4" s="168" t="s">
        <v>8</v>
      </c>
      <c r="G4" s="168" t="s">
        <v>9</v>
      </c>
      <c r="H4" s="168" t="s">
        <v>10</v>
      </c>
    </row>
    <row r="5" spans="1:8" ht="15.75" customHeight="1">
      <c r="A5" s="72" t="s">
        <v>11</v>
      </c>
      <c r="B5" s="169">
        <f>SUM(B6:B20)</f>
        <v>42019</v>
      </c>
      <c r="C5" s="169">
        <f>SUM(C6:C20)</f>
        <v>38709</v>
      </c>
      <c r="D5" s="169">
        <f aca="true" t="shared" si="0" ref="D5:D24">C5-B5</f>
        <v>-3310</v>
      </c>
      <c r="E5" s="72" t="s">
        <v>12</v>
      </c>
      <c r="F5" s="170">
        <v>8610.14</v>
      </c>
      <c r="G5" s="170">
        <f>F5+H5</f>
        <v>8069.139999999999</v>
      </c>
      <c r="H5" s="170">
        <v>-541</v>
      </c>
    </row>
    <row r="6" spans="1:8" ht="12" customHeight="1">
      <c r="A6" s="72" t="s">
        <v>13</v>
      </c>
      <c r="B6" s="169">
        <v>15429</v>
      </c>
      <c r="C6" s="169">
        <v>13241</v>
      </c>
      <c r="D6" s="169">
        <f t="shared" si="0"/>
        <v>-2188</v>
      </c>
      <c r="E6" s="72" t="s">
        <v>14</v>
      </c>
      <c r="F6" s="171"/>
      <c r="G6" s="171"/>
      <c r="H6" s="171"/>
    </row>
    <row r="7" spans="1:8" ht="11.25">
      <c r="A7" s="72" t="s">
        <v>15</v>
      </c>
      <c r="B7" s="169">
        <v>27</v>
      </c>
      <c r="C7" s="169"/>
      <c r="D7" s="169">
        <f t="shared" si="0"/>
        <v>-27</v>
      </c>
      <c r="E7" s="72" t="s">
        <v>16</v>
      </c>
      <c r="F7" s="170">
        <v>10.06</v>
      </c>
      <c r="G7" s="171">
        <v>10</v>
      </c>
      <c r="H7" s="170"/>
    </row>
    <row r="8" spans="1:8" ht="11.25">
      <c r="A8" s="72" t="s">
        <v>17</v>
      </c>
      <c r="B8" s="169">
        <v>3249</v>
      </c>
      <c r="C8" s="169">
        <v>3843</v>
      </c>
      <c r="D8" s="169">
        <f t="shared" si="0"/>
        <v>594</v>
      </c>
      <c r="E8" s="72" t="s">
        <v>18</v>
      </c>
      <c r="F8" s="170">
        <v>1166.54</v>
      </c>
      <c r="G8" s="170">
        <f>F8+H8</f>
        <v>817.54</v>
      </c>
      <c r="H8" s="171">
        <v>-349</v>
      </c>
    </row>
    <row r="9" spans="1:8" ht="11.25">
      <c r="A9" s="72" t="s">
        <v>19</v>
      </c>
      <c r="B9" s="169"/>
      <c r="C9" s="169"/>
      <c r="D9" s="169">
        <f t="shared" si="0"/>
        <v>0</v>
      </c>
      <c r="E9" s="72" t="s">
        <v>20</v>
      </c>
      <c r="F9" s="170">
        <v>4443.52</v>
      </c>
      <c r="G9" s="170">
        <f>F9+H9</f>
        <v>5862.52</v>
      </c>
      <c r="H9" s="171">
        <v>1419</v>
      </c>
    </row>
    <row r="10" spans="1:8" ht="11.25">
      <c r="A10" s="72" t="s">
        <v>21</v>
      </c>
      <c r="B10" s="169">
        <v>2125</v>
      </c>
      <c r="C10" s="169">
        <v>599</v>
      </c>
      <c r="D10" s="169">
        <f t="shared" si="0"/>
        <v>-1526</v>
      </c>
      <c r="E10" s="72" t="s">
        <v>22</v>
      </c>
      <c r="F10" s="171">
        <v>2415</v>
      </c>
      <c r="G10" s="171">
        <f>F10+H10</f>
        <v>6080</v>
      </c>
      <c r="H10" s="171">
        <v>3665</v>
      </c>
    </row>
    <row r="11" spans="1:8" ht="11.25">
      <c r="A11" s="72" t="s">
        <v>23</v>
      </c>
      <c r="B11" s="169">
        <v>104</v>
      </c>
      <c r="C11" s="169">
        <v>125</v>
      </c>
      <c r="D11" s="169">
        <f t="shared" si="0"/>
        <v>21</v>
      </c>
      <c r="E11" s="72" t="s">
        <v>24</v>
      </c>
      <c r="F11" s="171">
        <v>1340</v>
      </c>
      <c r="G11" s="171">
        <f>F11+H11</f>
        <v>1370</v>
      </c>
      <c r="H11" s="171">
        <v>30</v>
      </c>
    </row>
    <row r="12" spans="1:8" ht="11.25">
      <c r="A12" s="72" t="s">
        <v>25</v>
      </c>
      <c r="B12" s="169"/>
      <c r="C12" s="169"/>
      <c r="D12" s="169">
        <f t="shared" si="0"/>
        <v>0</v>
      </c>
      <c r="E12" s="72" t="s">
        <v>26</v>
      </c>
      <c r="F12" s="170">
        <v>1416.86</v>
      </c>
      <c r="G12" s="170">
        <f aca="true" t="shared" si="1" ref="G12:G27">F12+H12</f>
        <v>1342.86</v>
      </c>
      <c r="H12" s="171">
        <v>-74</v>
      </c>
    </row>
    <row r="13" spans="1:8" ht="11.25">
      <c r="A13" s="72" t="s">
        <v>27</v>
      </c>
      <c r="B13" s="169">
        <v>2865</v>
      </c>
      <c r="C13" s="169">
        <v>2100</v>
      </c>
      <c r="D13" s="169">
        <f t="shared" si="0"/>
        <v>-765</v>
      </c>
      <c r="E13" s="72" t="s">
        <v>28</v>
      </c>
      <c r="F13" s="170">
        <v>1446.9</v>
      </c>
      <c r="G13" s="172">
        <f t="shared" si="1"/>
        <v>1166.9</v>
      </c>
      <c r="H13" s="171">
        <v>-280</v>
      </c>
    </row>
    <row r="14" spans="1:8" ht="11.25">
      <c r="A14" s="72" t="s">
        <v>29</v>
      </c>
      <c r="B14" s="169">
        <v>1416</v>
      </c>
      <c r="C14" s="169">
        <v>1378</v>
      </c>
      <c r="D14" s="169">
        <f t="shared" si="0"/>
        <v>-38</v>
      </c>
      <c r="E14" s="72" t="s">
        <v>30</v>
      </c>
      <c r="F14" s="170">
        <v>2169.57</v>
      </c>
      <c r="G14" s="170">
        <f t="shared" si="1"/>
        <v>2081.57</v>
      </c>
      <c r="H14" s="171">
        <v>-88</v>
      </c>
    </row>
    <row r="15" spans="1:8" ht="11.25">
      <c r="A15" s="72" t="s">
        <v>31</v>
      </c>
      <c r="B15" s="169">
        <v>583</v>
      </c>
      <c r="C15" s="169">
        <v>574</v>
      </c>
      <c r="D15" s="169">
        <f t="shared" si="0"/>
        <v>-9</v>
      </c>
      <c r="E15" s="72" t="s">
        <v>32</v>
      </c>
      <c r="F15" s="170">
        <v>8985.54</v>
      </c>
      <c r="G15" s="170">
        <f t="shared" si="1"/>
        <v>7879.540000000001</v>
      </c>
      <c r="H15" s="171">
        <v>-1106</v>
      </c>
    </row>
    <row r="16" spans="1:8" ht="11.25">
      <c r="A16" s="72" t="s">
        <v>33</v>
      </c>
      <c r="B16" s="169">
        <v>1048</v>
      </c>
      <c r="C16" s="169">
        <v>830</v>
      </c>
      <c r="D16" s="169">
        <f t="shared" si="0"/>
        <v>-218</v>
      </c>
      <c r="E16" s="72" t="s">
        <v>34</v>
      </c>
      <c r="F16" s="170">
        <v>1096.32</v>
      </c>
      <c r="G16" s="170">
        <f t="shared" si="1"/>
        <v>1615.32</v>
      </c>
      <c r="H16" s="171">
        <v>519</v>
      </c>
    </row>
    <row r="17" spans="1:8" ht="11.25">
      <c r="A17" s="72" t="s">
        <v>35</v>
      </c>
      <c r="B17" s="169">
        <v>6359</v>
      </c>
      <c r="C17" s="169">
        <v>4936</v>
      </c>
      <c r="D17" s="169">
        <f t="shared" si="0"/>
        <v>-1423</v>
      </c>
      <c r="E17" s="72" t="s">
        <v>36</v>
      </c>
      <c r="F17" s="171"/>
      <c r="G17" s="171">
        <f t="shared" si="1"/>
        <v>0</v>
      </c>
      <c r="H17" s="171"/>
    </row>
    <row r="18" spans="1:8" ht="11.25">
      <c r="A18" s="72" t="s">
        <v>37</v>
      </c>
      <c r="B18" s="169">
        <v>130</v>
      </c>
      <c r="C18" s="169">
        <v>1301</v>
      </c>
      <c r="D18" s="169">
        <f t="shared" si="0"/>
        <v>1171</v>
      </c>
      <c r="E18" s="72" t="s">
        <v>38</v>
      </c>
      <c r="F18" s="170">
        <v>5768.93</v>
      </c>
      <c r="G18" s="170">
        <f t="shared" si="1"/>
        <v>4274.93</v>
      </c>
      <c r="H18" s="171">
        <v>-1494</v>
      </c>
    </row>
    <row r="19" spans="1:8" ht="13.5" customHeight="1">
      <c r="A19" s="72" t="s">
        <v>39</v>
      </c>
      <c r="B19" s="169">
        <v>8629</v>
      </c>
      <c r="C19" s="169">
        <v>9684</v>
      </c>
      <c r="D19" s="169">
        <f t="shared" si="0"/>
        <v>1055</v>
      </c>
      <c r="E19" s="72" t="s">
        <v>40</v>
      </c>
      <c r="F19" s="171">
        <v>5</v>
      </c>
      <c r="G19" s="171">
        <f t="shared" si="1"/>
        <v>5</v>
      </c>
      <c r="H19" s="171"/>
    </row>
    <row r="20" spans="1:8" ht="14.25" customHeight="1">
      <c r="A20" s="72" t="s">
        <v>41</v>
      </c>
      <c r="B20" s="84">
        <v>55</v>
      </c>
      <c r="C20" s="84">
        <v>98</v>
      </c>
      <c r="D20" s="169">
        <f t="shared" si="0"/>
        <v>43</v>
      </c>
      <c r="E20" s="72" t="s">
        <v>42</v>
      </c>
      <c r="F20" s="170">
        <v>1226.59</v>
      </c>
      <c r="G20" s="170">
        <f t="shared" si="1"/>
        <v>1024.59</v>
      </c>
      <c r="H20" s="170">
        <v>-202</v>
      </c>
    </row>
    <row r="21" spans="1:8" ht="12.75" customHeight="1">
      <c r="A21" s="72" t="s">
        <v>43</v>
      </c>
      <c r="B21" s="169">
        <f>SUM(B22:B28)</f>
        <v>17757</v>
      </c>
      <c r="C21" s="169">
        <f>SUM(C22:C28)</f>
        <v>14877</v>
      </c>
      <c r="D21" s="169">
        <f t="shared" si="0"/>
        <v>-2880</v>
      </c>
      <c r="E21" s="72" t="s">
        <v>44</v>
      </c>
      <c r="F21" s="170">
        <v>4403.09</v>
      </c>
      <c r="G21" s="170">
        <f t="shared" si="1"/>
        <v>5403.09</v>
      </c>
      <c r="H21" s="171">
        <v>1000</v>
      </c>
    </row>
    <row r="22" spans="1:8" ht="14.25" customHeight="1">
      <c r="A22" s="72" t="s">
        <v>45</v>
      </c>
      <c r="B22" s="173">
        <v>10269</v>
      </c>
      <c r="C22" s="173">
        <v>8965</v>
      </c>
      <c r="D22" s="169">
        <f t="shared" si="0"/>
        <v>-1304</v>
      </c>
      <c r="E22" s="174" t="s">
        <v>46</v>
      </c>
      <c r="F22" s="169">
        <v>149.65</v>
      </c>
      <c r="G22" s="170">
        <f t="shared" si="1"/>
        <v>184.65</v>
      </c>
      <c r="H22" s="171">
        <v>35</v>
      </c>
    </row>
    <row r="23" spans="1:8" ht="14.25" customHeight="1">
      <c r="A23" s="72" t="s">
        <v>47</v>
      </c>
      <c r="B23" s="170">
        <v>458</v>
      </c>
      <c r="C23" s="170">
        <v>535</v>
      </c>
      <c r="D23" s="169">
        <f t="shared" si="0"/>
        <v>77</v>
      </c>
      <c r="E23" s="174" t="s">
        <v>48</v>
      </c>
      <c r="F23" s="169">
        <v>1800</v>
      </c>
      <c r="G23" s="171">
        <f t="shared" si="1"/>
        <v>800</v>
      </c>
      <c r="H23" s="171">
        <v>-1000</v>
      </c>
    </row>
    <row r="24" spans="1:8" ht="13.5" customHeight="1">
      <c r="A24" s="72" t="s">
        <v>49</v>
      </c>
      <c r="B24" s="170"/>
      <c r="C24" s="170"/>
      <c r="D24" s="169">
        <f t="shared" si="0"/>
        <v>0</v>
      </c>
      <c r="E24" s="79" t="s">
        <v>50</v>
      </c>
      <c r="F24" s="170">
        <v>3088.29</v>
      </c>
      <c r="G24" s="170">
        <f t="shared" si="1"/>
        <v>3088.29</v>
      </c>
      <c r="H24" s="171"/>
    </row>
    <row r="25" spans="1:8" ht="13.5" customHeight="1">
      <c r="A25" s="72" t="s">
        <v>51</v>
      </c>
      <c r="B25" s="170"/>
      <c r="C25" s="170"/>
      <c r="D25" s="169"/>
      <c r="E25" s="174" t="s">
        <v>52</v>
      </c>
      <c r="F25" s="171"/>
      <c r="G25" s="171">
        <f t="shared" si="1"/>
        <v>0</v>
      </c>
      <c r="H25" s="171"/>
    </row>
    <row r="26" spans="1:8" ht="15.75" customHeight="1">
      <c r="A26" s="79" t="s">
        <v>53</v>
      </c>
      <c r="B26" s="173">
        <v>1964</v>
      </c>
      <c r="C26" s="173">
        <v>1637</v>
      </c>
      <c r="D26" s="169">
        <f>C26-B26</f>
        <v>-327</v>
      </c>
      <c r="E26" s="174" t="s">
        <v>54</v>
      </c>
      <c r="F26" s="70">
        <v>13938</v>
      </c>
      <c r="G26" s="171">
        <f t="shared" si="1"/>
        <v>13938</v>
      </c>
      <c r="H26" s="171"/>
    </row>
    <row r="27" spans="1:8" ht="20.25" customHeight="1">
      <c r="A27" s="72" t="s">
        <v>55</v>
      </c>
      <c r="B27" s="175">
        <v>5066</v>
      </c>
      <c r="C27" s="175">
        <v>3740</v>
      </c>
      <c r="D27" s="169">
        <f>C27-B27</f>
        <v>-1326</v>
      </c>
      <c r="E27" s="86" t="s">
        <v>56</v>
      </c>
      <c r="F27" s="176">
        <f>SUM(F5:F26)</f>
        <v>63480</v>
      </c>
      <c r="G27" s="176">
        <f t="shared" si="1"/>
        <v>65014</v>
      </c>
      <c r="H27" s="176">
        <f>SUM(H5:H26)</f>
        <v>1534</v>
      </c>
    </row>
    <row r="28" spans="1:8" ht="14.25" customHeight="1">
      <c r="A28" s="177"/>
      <c r="B28" s="175"/>
      <c r="C28" s="175"/>
      <c r="D28" s="169">
        <f>C28-B28</f>
        <v>0</v>
      </c>
      <c r="E28" s="79" t="s">
        <v>57</v>
      </c>
      <c r="F28" s="178">
        <f>F30</f>
        <v>972</v>
      </c>
      <c r="G28" s="178">
        <v>972</v>
      </c>
      <c r="H28" s="178">
        <f>G28-F28</f>
        <v>0</v>
      </c>
    </row>
    <row r="29" spans="1:8" ht="12.75" customHeight="1">
      <c r="A29" s="179"/>
      <c r="B29" s="175"/>
      <c r="C29" s="173"/>
      <c r="D29" s="169">
        <f>C29-B29</f>
        <v>0</v>
      </c>
      <c r="E29" s="79" t="s">
        <v>58</v>
      </c>
      <c r="F29" s="178"/>
      <c r="G29" s="178"/>
      <c r="H29" s="178"/>
    </row>
    <row r="30" spans="1:8" ht="18" customHeight="1">
      <c r="A30" s="177"/>
      <c r="B30" s="180"/>
      <c r="C30" s="173"/>
      <c r="D30" s="169"/>
      <c r="E30" s="79" t="s">
        <v>59</v>
      </c>
      <c r="F30" s="70">
        <f>F31+F33</f>
        <v>972</v>
      </c>
      <c r="G30" s="70">
        <v>972</v>
      </c>
      <c r="H30" s="70">
        <f>G30-F30</f>
        <v>0</v>
      </c>
    </row>
    <row r="31" spans="1:8" ht="17.25" customHeight="1">
      <c r="A31" s="68"/>
      <c r="B31" s="180"/>
      <c r="C31" s="173"/>
      <c r="D31" s="169"/>
      <c r="E31" s="79" t="s">
        <v>60</v>
      </c>
      <c r="F31" s="178">
        <v>126</v>
      </c>
      <c r="G31" s="178">
        <v>126</v>
      </c>
      <c r="H31" s="70">
        <f>G31-F31</f>
        <v>0</v>
      </c>
    </row>
    <row r="32" spans="1:8" ht="21.75" customHeight="1">
      <c r="A32" s="86" t="s">
        <v>61</v>
      </c>
      <c r="B32" s="176">
        <f>B5+B21</f>
        <v>59776</v>
      </c>
      <c r="C32" s="176">
        <f>C5+C21</f>
        <v>53586</v>
      </c>
      <c r="D32" s="176">
        <f>C32-B32</f>
        <v>-6190</v>
      </c>
      <c r="E32" s="72" t="s">
        <v>62</v>
      </c>
      <c r="F32" s="178"/>
      <c r="G32" s="178"/>
      <c r="H32" s="178"/>
    </row>
    <row r="33" spans="1:8" ht="13.5" customHeight="1">
      <c r="A33" s="79" t="s">
        <v>63</v>
      </c>
      <c r="B33" s="178">
        <f>B34+B38+B43</f>
        <v>4676</v>
      </c>
      <c r="C33" s="169">
        <f>C34+C38+C43</f>
        <v>4676</v>
      </c>
      <c r="D33" s="169">
        <f>C33-B33</f>
        <v>0</v>
      </c>
      <c r="E33" s="72" t="s">
        <v>64</v>
      </c>
      <c r="F33" s="178">
        <v>846</v>
      </c>
      <c r="G33" s="178">
        <v>845</v>
      </c>
      <c r="H33" s="178"/>
    </row>
    <row r="34" spans="1:8" ht="17.25" customHeight="1">
      <c r="A34" s="79" t="s">
        <v>65</v>
      </c>
      <c r="B34" s="70">
        <v>1508</v>
      </c>
      <c r="C34" s="70">
        <v>1508</v>
      </c>
      <c r="D34" s="169">
        <f>C34-B34</f>
        <v>0</v>
      </c>
      <c r="E34" s="72" t="s">
        <v>66</v>
      </c>
      <c r="F34" s="178"/>
      <c r="G34" s="178"/>
      <c r="H34" s="178"/>
    </row>
    <row r="35" spans="1:11" ht="14.25" customHeight="1">
      <c r="A35" s="79" t="s">
        <v>67</v>
      </c>
      <c r="B35" s="178">
        <v>124</v>
      </c>
      <c r="C35" s="178">
        <v>124</v>
      </c>
      <c r="D35" s="169">
        <f>C35-B35</f>
        <v>0</v>
      </c>
      <c r="E35" s="72"/>
      <c r="F35" s="178"/>
      <c r="G35" s="178"/>
      <c r="H35" s="178"/>
      <c r="K35" s="62" t="s">
        <v>68</v>
      </c>
    </row>
    <row r="36" spans="1:8" ht="14.25" customHeight="1">
      <c r="A36" s="79" t="s">
        <v>69</v>
      </c>
      <c r="B36" s="178">
        <v>1277</v>
      </c>
      <c r="C36" s="178">
        <v>1277</v>
      </c>
      <c r="D36" s="169"/>
      <c r="E36" s="72"/>
      <c r="F36" s="178"/>
      <c r="G36" s="178"/>
      <c r="H36" s="178"/>
    </row>
    <row r="37" spans="1:8" ht="14.25" customHeight="1">
      <c r="A37" s="79" t="s">
        <v>70</v>
      </c>
      <c r="B37" s="178">
        <v>107</v>
      </c>
      <c r="C37" s="178">
        <v>107</v>
      </c>
      <c r="D37" s="169"/>
      <c r="E37" s="72"/>
      <c r="F37" s="178"/>
      <c r="G37" s="178"/>
      <c r="H37" s="178"/>
    </row>
    <row r="38" spans="1:8" ht="14.25" customHeight="1">
      <c r="A38" s="79" t="s">
        <v>71</v>
      </c>
      <c r="B38" s="70">
        <f>SUM(B39:B42)</f>
        <v>3168</v>
      </c>
      <c r="C38" s="70">
        <f>SUM(C39:C42)</f>
        <v>3168</v>
      </c>
      <c r="D38" s="169">
        <f>C38-B38</f>
        <v>0</v>
      </c>
      <c r="E38" s="72"/>
      <c r="F38" s="178"/>
      <c r="G38" s="178"/>
      <c r="H38" s="178"/>
    </row>
    <row r="39" spans="1:8" ht="14.25" customHeight="1">
      <c r="A39" s="79" t="s">
        <v>72</v>
      </c>
      <c r="B39" s="70">
        <v>992</v>
      </c>
      <c r="C39" s="70">
        <v>992</v>
      </c>
      <c r="D39" s="169"/>
      <c r="E39" s="72"/>
      <c r="F39" s="178"/>
      <c r="G39" s="178"/>
      <c r="H39" s="178"/>
    </row>
    <row r="40" spans="1:8" ht="16.5" customHeight="1">
      <c r="A40" s="79" t="s">
        <v>73</v>
      </c>
      <c r="B40" s="178">
        <v>37</v>
      </c>
      <c r="C40" s="178">
        <v>37</v>
      </c>
      <c r="D40" s="169">
        <f aca="true" t="shared" si="2" ref="D40:D45">C40-B40</f>
        <v>0</v>
      </c>
      <c r="E40" s="72"/>
      <c r="F40" s="178"/>
      <c r="G40" s="178"/>
      <c r="H40" s="178"/>
    </row>
    <row r="41" spans="1:8" ht="16.5" customHeight="1">
      <c r="A41" s="79" t="s">
        <v>74</v>
      </c>
      <c r="B41" s="178">
        <v>1813</v>
      </c>
      <c r="C41" s="178">
        <v>1813</v>
      </c>
      <c r="D41" s="169"/>
      <c r="E41" s="72"/>
      <c r="F41" s="178"/>
      <c r="G41" s="178"/>
      <c r="H41" s="178"/>
    </row>
    <row r="42" spans="1:8" ht="13.5" customHeight="1">
      <c r="A42" s="79" t="s">
        <v>75</v>
      </c>
      <c r="B42" s="178">
        <v>326</v>
      </c>
      <c r="C42" s="178">
        <v>326</v>
      </c>
      <c r="D42" s="169">
        <f t="shared" si="2"/>
        <v>0</v>
      </c>
      <c r="E42" s="72"/>
      <c r="F42" s="178"/>
      <c r="G42" s="178"/>
      <c r="H42" s="178"/>
    </row>
    <row r="43" spans="1:8" ht="12.75" customHeight="1">
      <c r="A43" s="79" t="s">
        <v>76</v>
      </c>
      <c r="B43" s="70"/>
      <c r="C43" s="173"/>
      <c r="D43" s="169">
        <f t="shared" si="2"/>
        <v>0</v>
      </c>
      <c r="E43" s="70"/>
      <c r="F43" s="178"/>
      <c r="G43" s="178"/>
      <c r="H43" s="178"/>
    </row>
    <row r="44" spans="1:8" ht="16.5" customHeight="1">
      <c r="A44" s="72" t="s">
        <v>77</v>
      </c>
      <c r="B44" s="70"/>
      <c r="C44" s="173"/>
      <c r="D44" s="169">
        <f t="shared" si="2"/>
        <v>0</v>
      </c>
      <c r="E44" s="72" t="s">
        <v>78</v>
      </c>
      <c r="F44" s="178"/>
      <c r="G44" s="178"/>
      <c r="H44" s="178"/>
    </row>
    <row r="45" spans="1:8" ht="15.75" customHeight="1">
      <c r="A45" s="72" t="s">
        <v>79</v>
      </c>
      <c r="B45" s="178"/>
      <c r="C45" s="173">
        <f>C46</f>
        <v>2000</v>
      </c>
      <c r="D45" s="169">
        <f t="shared" si="2"/>
        <v>2000</v>
      </c>
      <c r="E45" s="72" t="s">
        <v>80</v>
      </c>
      <c r="F45" s="178"/>
      <c r="G45" s="178"/>
      <c r="H45" s="178"/>
    </row>
    <row r="46" spans="1:8" ht="11.25">
      <c r="A46" s="72" t="s">
        <v>81</v>
      </c>
      <c r="B46" s="178"/>
      <c r="C46" s="173">
        <v>2000</v>
      </c>
      <c r="D46" s="169">
        <v>2000</v>
      </c>
      <c r="E46" s="72"/>
      <c r="F46" s="178"/>
      <c r="G46" s="178"/>
      <c r="H46" s="178"/>
    </row>
    <row r="47" spans="1:8" ht="14.25" customHeight="1">
      <c r="A47" s="72" t="s">
        <v>82</v>
      </c>
      <c r="B47" s="178"/>
      <c r="C47" s="173">
        <v>5724</v>
      </c>
      <c r="D47" s="169">
        <f>C47-B47</f>
        <v>5724</v>
      </c>
      <c r="E47" s="72"/>
      <c r="F47" s="178"/>
      <c r="G47" s="178"/>
      <c r="H47" s="178"/>
    </row>
    <row r="48" spans="1:8" ht="15.75" customHeight="1">
      <c r="A48" s="86" t="s">
        <v>83</v>
      </c>
      <c r="B48" s="176">
        <f>B32+B33+B45+B47+B44</f>
        <v>64452</v>
      </c>
      <c r="C48" s="176">
        <f>C32+C33+C45+C47+C44</f>
        <v>65986</v>
      </c>
      <c r="D48" s="176">
        <f>D32+D33+D45+D47+D44</f>
        <v>1534</v>
      </c>
      <c r="E48" s="86" t="s">
        <v>84</v>
      </c>
      <c r="F48" s="176">
        <f>SUM(F45,F28,F27)</f>
        <v>64452</v>
      </c>
      <c r="G48" s="176">
        <f>SUM(G45,G28,G27,G34,G44)</f>
        <v>65986</v>
      </c>
      <c r="H48" s="176">
        <f>G48-F48</f>
        <v>1534</v>
      </c>
    </row>
    <row r="49" spans="1:4" ht="11.25">
      <c r="A49" s="181"/>
      <c r="B49" s="181"/>
      <c r="C49" s="78"/>
      <c r="D49" s="181"/>
    </row>
    <row r="50" spans="1:4" ht="11.25">
      <c r="A50" s="181"/>
      <c r="B50" s="181"/>
      <c r="C50" s="78"/>
      <c r="D50" s="181"/>
    </row>
    <row r="51" spans="1:4" ht="11.25">
      <c r="A51" s="181"/>
      <c r="B51" s="181"/>
      <c r="C51" s="78"/>
      <c r="D51" s="181"/>
    </row>
    <row r="52" spans="1:4" ht="11.25">
      <c r="A52" s="181"/>
      <c r="B52" s="181"/>
      <c r="C52" s="78"/>
      <c r="D52" s="181"/>
    </row>
    <row r="53" spans="1:4" ht="11.25">
      <c r="A53" s="181"/>
      <c r="B53" s="181"/>
      <c r="C53" s="78"/>
      <c r="D53" s="181"/>
    </row>
    <row r="54" spans="1:4" ht="11.25">
      <c r="A54" s="181"/>
      <c r="B54" s="181"/>
      <c r="C54" s="78"/>
      <c r="D54" s="181"/>
    </row>
    <row r="55" spans="1:4" ht="11.25">
      <c r="A55" s="181"/>
      <c r="B55" s="181"/>
      <c r="C55" s="78"/>
      <c r="D55" s="181"/>
    </row>
    <row r="56" spans="1:4" ht="11.25">
      <c r="A56" s="181"/>
      <c r="B56" s="181"/>
      <c r="C56" s="78"/>
      <c r="D56" s="181"/>
    </row>
    <row r="57" spans="1:4" ht="11.25">
      <c r="A57" s="181"/>
      <c r="B57" s="181"/>
      <c r="C57" s="78"/>
      <c r="D57" s="181"/>
    </row>
    <row r="58" spans="1:4" ht="11.25">
      <c r="A58" s="181"/>
      <c r="B58" s="181"/>
      <c r="C58" s="78"/>
      <c r="D58" s="181"/>
    </row>
    <row r="59" spans="1:4" ht="11.25">
      <c r="A59" s="181"/>
      <c r="B59" s="181"/>
      <c r="C59" s="78"/>
      <c r="D59" s="181"/>
    </row>
    <row r="60" spans="1:4" ht="11.25">
      <c r="A60" s="181"/>
      <c r="B60" s="181"/>
      <c r="C60" s="78"/>
      <c r="D60" s="181"/>
    </row>
    <row r="61" spans="1:4" ht="11.25">
      <c r="A61" s="181"/>
      <c r="B61" s="181"/>
      <c r="C61" s="78"/>
      <c r="D61" s="181"/>
    </row>
    <row r="62" spans="1:4" ht="11.25">
      <c r="A62" s="181"/>
      <c r="B62" s="181"/>
      <c r="C62" s="78"/>
      <c r="D62" s="181"/>
    </row>
    <row r="63" spans="1:4" ht="11.25">
      <c r="A63" s="181"/>
      <c r="B63" s="181"/>
      <c r="C63" s="78"/>
      <c r="D63" s="181"/>
    </row>
    <row r="64" spans="1:4" ht="11.25">
      <c r="A64" s="181"/>
      <c r="B64" s="181"/>
      <c r="C64" s="78"/>
      <c r="D64" s="181"/>
    </row>
    <row r="65" spans="1:4" ht="11.25">
      <c r="A65" s="181"/>
      <c r="B65" s="181"/>
      <c r="C65" s="78"/>
      <c r="D65" s="181"/>
    </row>
    <row r="66" spans="1:4" ht="11.25">
      <c r="A66" s="181"/>
      <c r="B66" s="181"/>
      <c r="C66" s="78"/>
      <c r="D66" s="181"/>
    </row>
    <row r="67" spans="1:4" ht="11.25">
      <c r="A67" s="181"/>
      <c r="B67" s="181"/>
      <c r="C67" s="78"/>
      <c r="D67" s="181"/>
    </row>
    <row r="68" spans="1:4" ht="11.25">
      <c r="A68" s="181"/>
      <c r="B68" s="181"/>
      <c r="C68" s="78"/>
      <c r="D68" s="181"/>
    </row>
    <row r="69" spans="1:4" ht="11.25">
      <c r="A69" s="181"/>
      <c r="B69" s="181"/>
      <c r="C69" s="78"/>
      <c r="D69" s="181"/>
    </row>
    <row r="70" spans="1:4" ht="11.25">
      <c r="A70" s="181"/>
      <c r="B70" s="181"/>
      <c r="C70" s="78"/>
      <c r="D70" s="181"/>
    </row>
    <row r="71" spans="1:4" ht="11.25">
      <c r="A71" s="181"/>
      <c r="B71" s="181"/>
      <c r="C71" s="78"/>
      <c r="D71" s="181"/>
    </row>
    <row r="72" spans="1:4" ht="11.25">
      <c r="A72" s="181"/>
      <c r="B72" s="181"/>
      <c r="C72" s="78"/>
      <c r="D72" s="181"/>
    </row>
    <row r="73" spans="1:4" ht="11.25">
      <c r="A73" s="181"/>
      <c r="B73" s="181"/>
      <c r="C73" s="78"/>
      <c r="D73" s="181"/>
    </row>
    <row r="74" spans="1:4" ht="11.25">
      <c r="A74" s="181"/>
      <c r="B74" s="181"/>
      <c r="C74" s="78"/>
      <c r="D74" s="181"/>
    </row>
    <row r="75" spans="1:4" ht="11.25">
      <c r="A75" s="181"/>
      <c r="B75" s="181"/>
      <c r="C75" s="78"/>
      <c r="D75" s="181"/>
    </row>
    <row r="76" spans="1:4" ht="11.25">
      <c r="A76" s="181"/>
      <c r="B76" s="181"/>
      <c r="C76" s="78"/>
      <c r="D76" s="181"/>
    </row>
    <row r="77" spans="1:4" ht="11.25">
      <c r="A77" s="181"/>
      <c r="B77" s="181"/>
      <c r="C77" s="78"/>
      <c r="D77" s="181"/>
    </row>
    <row r="78" spans="1:4" ht="11.25">
      <c r="A78" s="181"/>
      <c r="B78" s="181"/>
      <c r="C78" s="78"/>
      <c r="D78" s="181"/>
    </row>
    <row r="79" spans="1:4" ht="11.25">
      <c r="A79" s="181"/>
      <c r="B79" s="181"/>
      <c r="C79" s="78"/>
      <c r="D79" s="181"/>
    </row>
    <row r="80" spans="1:4" ht="11.25">
      <c r="A80" s="181"/>
      <c r="B80" s="181"/>
      <c r="C80" s="78"/>
      <c r="D80" s="181"/>
    </row>
    <row r="81" spans="1:4" ht="11.25">
      <c r="A81" s="181"/>
      <c r="B81" s="181"/>
      <c r="C81" s="78"/>
      <c r="D81" s="181"/>
    </row>
    <row r="82" spans="1:4" ht="11.25">
      <c r="A82" s="181"/>
      <c r="B82" s="181"/>
      <c r="C82" s="78"/>
      <c r="D82" s="181"/>
    </row>
    <row r="83" spans="1:4" ht="11.25">
      <c r="A83" s="181"/>
      <c r="B83" s="181"/>
      <c r="C83" s="78"/>
      <c r="D83" s="181"/>
    </row>
    <row r="84" spans="1:4" ht="11.25">
      <c r="A84" s="181"/>
      <c r="B84" s="181"/>
      <c r="C84" s="78"/>
      <c r="D84" s="181"/>
    </row>
    <row r="85" spans="1:4" ht="11.25">
      <c r="A85" s="181"/>
      <c r="B85" s="181"/>
      <c r="C85" s="78"/>
      <c r="D85" s="181"/>
    </row>
    <row r="86" spans="1:4" ht="11.25">
      <c r="A86" s="181"/>
      <c r="B86" s="181"/>
      <c r="C86" s="78"/>
      <c r="D86" s="181"/>
    </row>
    <row r="87" spans="1:4" ht="11.25">
      <c r="A87" s="181"/>
      <c r="B87" s="181"/>
      <c r="C87" s="78"/>
      <c r="D87" s="181"/>
    </row>
    <row r="88" spans="1:4" ht="11.25">
      <c r="A88" s="181"/>
      <c r="B88" s="181"/>
      <c r="C88" s="78"/>
      <c r="D88" s="181"/>
    </row>
    <row r="89" spans="1:4" ht="11.25">
      <c r="A89" s="181"/>
      <c r="B89" s="181"/>
      <c r="C89" s="78"/>
      <c r="D89" s="181"/>
    </row>
    <row r="90" spans="1:4" ht="11.25">
      <c r="A90" s="181"/>
      <c r="B90" s="181"/>
      <c r="C90" s="78"/>
      <c r="D90" s="181"/>
    </row>
    <row r="91" spans="1:4" ht="11.25">
      <c r="A91" s="181"/>
      <c r="B91" s="181"/>
      <c r="C91" s="78"/>
      <c r="D91" s="181"/>
    </row>
    <row r="92" spans="1:4" ht="11.25">
      <c r="A92" s="181"/>
      <c r="B92" s="181"/>
      <c r="C92" s="78"/>
      <c r="D92" s="181"/>
    </row>
    <row r="93" spans="1:4" ht="11.25">
      <c r="A93" s="181"/>
      <c r="B93" s="181"/>
      <c r="C93" s="78"/>
      <c r="D93" s="181"/>
    </row>
    <row r="94" spans="1:4" ht="11.25">
      <c r="A94" s="181"/>
      <c r="B94" s="181"/>
      <c r="C94" s="78"/>
      <c r="D94" s="181"/>
    </row>
    <row r="95" spans="1:4" ht="11.25">
      <c r="A95" s="181"/>
      <c r="B95" s="181"/>
      <c r="C95" s="78"/>
      <c r="D95" s="181"/>
    </row>
    <row r="96" spans="1:4" ht="11.25">
      <c r="A96" s="181"/>
      <c r="B96" s="181"/>
      <c r="C96" s="78"/>
      <c r="D96" s="181"/>
    </row>
    <row r="97" spans="1:4" ht="11.25">
      <c r="A97" s="181"/>
      <c r="B97" s="181"/>
      <c r="C97" s="78"/>
      <c r="D97" s="181"/>
    </row>
    <row r="98" spans="1:4" ht="11.25">
      <c r="A98" s="181"/>
      <c r="B98" s="181"/>
      <c r="C98" s="78"/>
      <c r="D98" s="181"/>
    </row>
    <row r="99" spans="1:4" ht="11.25">
      <c r="A99" s="181"/>
      <c r="B99" s="181"/>
      <c r="C99" s="78"/>
      <c r="D99" s="181"/>
    </row>
    <row r="100" spans="1:4" ht="11.25">
      <c r="A100" s="181"/>
      <c r="B100" s="181"/>
      <c r="C100" s="78"/>
      <c r="D100" s="181"/>
    </row>
    <row r="101" spans="1:4" ht="11.25">
      <c r="A101" s="181"/>
      <c r="B101" s="181"/>
      <c r="C101" s="78"/>
      <c r="D101" s="181"/>
    </row>
    <row r="102" spans="1:4" ht="11.25">
      <c r="A102" s="181"/>
      <c r="B102" s="181"/>
      <c r="C102" s="78"/>
      <c r="D102" s="181"/>
    </row>
    <row r="103" spans="1:4" ht="11.25">
      <c r="A103" s="181"/>
      <c r="B103" s="181"/>
      <c r="C103" s="78"/>
      <c r="D103" s="181"/>
    </row>
    <row r="104" spans="1:4" ht="11.25">
      <c r="A104" s="181"/>
      <c r="B104" s="181"/>
      <c r="C104" s="78"/>
      <c r="D104" s="181"/>
    </row>
    <row r="105" spans="1:4" ht="11.25">
      <c r="A105" s="181"/>
      <c r="B105" s="181"/>
      <c r="C105" s="78"/>
      <c r="D105" s="181"/>
    </row>
    <row r="106" spans="1:4" ht="11.25">
      <c r="A106" s="181"/>
      <c r="B106" s="181"/>
      <c r="C106" s="78"/>
      <c r="D106" s="181"/>
    </row>
    <row r="107" spans="1:4" ht="11.25">
      <c r="A107" s="181"/>
      <c r="B107" s="181"/>
      <c r="C107" s="78"/>
      <c r="D107" s="181"/>
    </row>
    <row r="108" spans="1:4" ht="11.25">
      <c r="A108" s="181"/>
      <c r="B108" s="181"/>
      <c r="C108" s="78"/>
      <c r="D108" s="181"/>
    </row>
    <row r="109" spans="1:4" ht="11.25">
      <c r="A109" s="181"/>
      <c r="B109" s="181"/>
      <c r="C109" s="78"/>
      <c r="D109" s="181"/>
    </row>
    <row r="110" spans="1:4" ht="11.25">
      <c r="A110" s="181"/>
      <c r="B110" s="181"/>
      <c r="C110" s="78"/>
      <c r="D110" s="181"/>
    </row>
    <row r="111" spans="1:4" ht="11.25">
      <c r="A111" s="181"/>
      <c r="B111" s="181"/>
      <c r="C111" s="78"/>
      <c r="D111" s="181"/>
    </row>
    <row r="112" spans="1:4" ht="11.25">
      <c r="A112" s="181"/>
      <c r="B112" s="181"/>
      <c r="C112" s="78"/>
      <c r="D112" s="181"/>
    </row>
    <row r="113" spans="1:4" ht="11.25">
      <c r="A113" s="181"/>
      <c r="B113" s="181"/>
      <c r="C113" s="78"/>
      <c r="D113" s="181"/>
    </row>
    <row r="114" spans="1:4" ht="11.25">
      <c r="A114" s="181"/>
      <c r="B114" s="181"/>
      <c r="C114" s="78"/>
      <c r="D114" s="181"/>
    </row>
    <row r="115" spans="1:4" ht="11.25">
      <c r="A115" s="181"/>
      <c r="B115" s="181"/>
      <c r="C115" s="78"/>
      <c r="D115" s="181"/>
    </row>
    <row r="116" spans="1:4" ht="11.25">
      <c r="A116" s="181"/>
      <c r="B116" s="181"/>
      <c r="C116" s="78"/>
      <c r="D116" s="181"/>
    </row>
    <row r="117" spans="1:4" ht="11.25">
      <c r="A117" s="181"/>
      <c r="B117" s="181"/>
      <c r="C117" s="78"/>
      <c r="D117" s="181"/>
    </row>
    <row r="118" spans="1:4" ht="11.25">
      <c r="A118" s="181"/>
      <c r="B118" s="181"/>
      <c r="C118" s="78"/>
      <c r="D118" s="181"/>
    </row>
    <row r="119" spans="1:4" ht="11.25">
      <c r="A119" s="181"/>
      <c r="B119" s="181"/>
      <c r="C119" s="78"/>
      <c r="D119" s="181"/>
    </row>
    <row r="120" spans="1:4" ht="11.25">
      <c r="A120" s="181"/>
      <c r="B120" s="181"/>
      <c r="C120" s="78"/>
      <c r="D120" s="181"/>
    </row>
    <row r="121" spans="1:4" ht="11.25">
      <c r="A121" s="181"/>
      <c r="B121" s="181"/>
      <c r="C121" s="78"/>
      <c r="D121" s="181"/>
    </row>
    <row r="122" spans="1:4" ht="11.25">
      <c r="A122" s="181"/>
      <c r="B122" s="181"/>
      <c r="C122" s="78"/>
      <c r="D122" s="181"/>
    </row>
    <row r="123" spans="1:4" ht="11.25">
      <c r="A123" s="181"/>
      <c r="B123" s="181"/>
      <c r="C123" s="78"/>
      <c r="D123" s="181"/>
    </row>
    <row r="124" spans="1:4" ht="11.25">
      <c r="A124" s="181"/>
      <c r="B124" s="181"/>
      <c r="C124" s="78"/>
      <c r="D124" s="181"/>
    </row>
    <row r="125" spans="1:4" ht="11.25">
      <c r="A125" s="181"/>
      <c r="B125" s="181"/>
      <c r="C125" s="78"/>
      <c r="D125" s="181"/>
    </row>
    <row r="126" spans="1:4" ht="11.25">
      <c r="A126" s="181"/>
      <c r="B126" s="181"/>
      <c r="C126" s="78"/>
      <c r="D126" s="181"/>
    </row>
    <row r="127" spans="1:4" ht="11.25">
      <c r="A127" s="181"/>
      <c r="B127" s="181"/>
      <c r="C127" s="78"/>
      <c r="D127" s="181"/>
    </row>
    <row r="128" spans="1:4" ht="11.25">
      <c r="A128" s="181"/>
      <c r="B128" s="181"/>
      <c r="C128" s="78"/>
      <c r="D128" s="181"/>
    </row>
    <row r="129" spans="1:4" ht="11.25">
      <c r="A129" s="181"/>
      <c r="B129" s="181"/>
      <c r="C129" s="78"/>
      <c r="D129" s="181"/>
    </row>
    <row r="130" spans="1:4" ht="11.25">
      <c r="A130" s="181"/>
      <c r="B130" s="181"/>
      <c r="C130" s="78"/>
      <c r="D130" s="181"/>
    </row>
    <row r="131" spans="1:4" ht="11.25">
      <c r="A131" s="181"/>
      <c r="B131" s="181"/>
      <c r="C131" s="78"/>
      <c r="D131" s="181"/>
    </row>
    <row r="132" spans="1:4" ht="11.25">
      <c r="A132" s="181"/>
      <c r="B132" s="181"/>
      <c r="C132" s="78"/>
      <c r="D132" s="181"/>
    </row>
    <row r="133" spans="1:4" ht="11.25">
      <c r="A133" s="181"/>
      <c r="B133" s="181"/>
      <c r="C133" s="78"/>
      <c r="D133" s="181"/>
    </row>
    <row r="134" spans="1:4" ht="11.25">
      <c r="A134" s="181"/>
      <c r="B134" s="181"/>
      <c r="C134" s="78"/>
      <c r="D134" s="181"/>
    </row>
    <row r="135" spans="1:4" ht="11.25">
      <c r="A135" s="181"/>
      <c r="B135" s="181"/>
      <c r="C135" s="78"/>
      <c r="D135" s="181"/>
    </row>
    <row r="136" spans="1:4" ht="11.25">
      <c r="A136" s="181"/>
      <c r="B136" s="181"/>
      <c r="C136" s="78"/>
      <c r="D136" s="181"/>
    </row>
    <row r="137" spans="1:4" ht="11.25">
      <c r="A137" s="181"/>
      <c r="B137" s="181"/>
      <c r="C137" s="78"/>
      <c r="D137" s="181"/>
    </row>
    <row r="138" spans="1:4" ht="11.25">
      <c r="A138" s="181"/>
      <c r="B138" s="181"/>
      <c r="C138" s="78"/>
      <c r="D138" s="181"/>
    </row>
    <row r="139" spans="1:4" ht="11.25">
      <c r="A139" s="181"/>
      <c r="B139" s="181"/>
      <c r="C139" s="78"/>
      <c r="D139" s="181"/>
    </row>
    <row r="140" spans="1:4" ht="11.25">
      <c r="A140" s="181"/>
      <c r="B140" s="181"/>
      <c r="C140" s="78"/>
      <c r="D140" s="181"/>
    </row>
    <row r="141" spans="1:4" ht="11.25">
      <c r="A141" s="181"/>
      <c r="B141" s="181"/>
      <c r="C141" s="78"/>
      <c r="D141" s="181"/>
    </row>
    <row r="142" spans="1:4" ht="11.25">
      <c r="A142" s="181"/>
      <c r="B142" s="181"/>
      <c r="C142" s="78"/>
      <c r="D142" s="181"/>
    </row>
    <row r="143" spans="1:4" ht="11.25">
      <c r="A143" s="181"/>
      <c r="B143" s="181"/>
      <c r="C143" s="78"/>
      <c r="D143" s="181"/>
    </row>
    <row r="144" spans="1:4" ht="11.25">
      <c r="A144" s="181"/>
      <c r="B144" s="181"/>
      <c r="C144" s="78"/>
      <c r="D144" s="181"/>
    </row>
    <row r="145" spans="1:4" ht="11.25">
      <c r="A145" s="181"/>
      <c r="B145" s="181"/>
      <c r="C145" s="78"/>
      <c r="D145" s="181"/>
    </row>
    <row r="146" spans="1:4" ht="11.25">
      <c r="A146" s="181"/>
      <c r="B146" s="181"/>
      <c r="C146" s="78"/>
      <c r="D146" s="181"/>
    </row>
    <row r="147" spans="1:4" ht="11.25">
      <c r="A147" s="181"/>
      <c r="B147" s="181"/>
      <c r="C147" s="78"/>
      <c r="D147" s="181"/>
    </row>
    <row r="148" spans="1:4" ht="11.25">
      <c r="A148" s="181"/>
      <c r="B148" s="181"/>
      <c r="C148" s="78"/>
      <c r="D148" s="181"/>
    </row>
    <row r="149" spans="1:4" ht="11.25">
      <c r="A149" s="181"/>
      <c r="B149" s="181"/>
      <c r="C149" s="78"/>
      <c r="D149" s="181"/>
    </row>
    <row r="150" spans="1:4" ht="11.25">
      <c r="A150" s="181"/>
      <c r="B150" s="181"/>
      <c r="C150" s="78"/>
      <c r="D150" s="181"/>
    </row>
    <row r="151" spans="1:4" ht="11.25">
      <c r="A151" s="181"/>
      <c r="B151" s="181"/>
      <c r="C151" s="78"/>
      <c r="D151" s="181"/>
    </row>
    <row r="152" spans="1:4" ht="11.25">
      <c r="A152" s="181"/>
      <c r="B152" s="181"/>
      <c r="C152" s="78"/>
      <c r="D152" s="181"/>
    </row>
    <row r="153" spans="1:4" ht="11.25">
      <c r="A153" s="181"/>
      <c r="B153" s="181"/>
      <c r="C153" s="78"/>
      <c r="D153" s="181"/>
    </row>
    <row r="154" spans="1:4" ht="11.25">
      <c r="A154" s="181"/>
      <c r="B154" s="181"/>
      <c r="C154" s="78"/>
      <c r="D154" s="181"/>
    </row>
    <row r="155" spans="1:4" ht="11.25">
      <c r="A155" s="181"/>
      <c r="B155" s="181"/>
      <c r="C155" s="78"/>
      <c r="D155" s="181"/>
    </row>
    <row r="156" spans="1:4" ht="11.25">
      <c r="A156" s="181"/>
      <c r="B156" s="181"/>
      <c r="C156" s="78"/>
      <c r="D156" s="181"/>
    </row>
    <row r="157" spans="1:4" ht="11.25">
      <c r="A157" s="181"/>
      <c r="B157" s="181"/>
      <c r="C157" s="78"/>
      <c r="D157" s="181"/>
    </row>
    <row r="158" spans="1:4" ht="11.25">
      <c r="A158" s="181"/>
      <c r="B158" s="181"/>
      <c r="C158" s="78"/>
      <c r="D158" s="181"/>
    </row>
    <row r="159" spans="1:4" ht="11.25">
      <c r="A159" s="181"/>
      <c r="B159" s="181"/>
      <c r="C159" s="78"/>
      <c r="D159" s="181"/>
    </row>
    <row r="160" spans="1:4" ht="11.25">
      <c r="A160" s="181"/>
      <c r="B160" s="181"/>
      <c r="C160" s="78"/>
      <c r="D160" s="181"/>
    </row>
  </sheetData>
  <sheetProtection/>
  <mergeCells count="2">
    <mergeCell ref="A2:H2"/>
    <mergeCell ref="D3:H3"/>
  </mergeCells>
  <printOptions/>
  <pageMargins left="0.4326388888888889" right="0.15694444444444444" top="0.3541666666666667" bottom="0.2361111111111111" header="0.15694444444444444" footer="0.1965277777777777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8"/>
  <sheetViews>
    <sheetView zoomScaleSheetLayoutView="100" workbookViewId="0" topLeftCell="A1">
      <selection activeCell="G9" sqref="G9"/>
    </sheetView>
  </sheetViews>
  <sheetFormatPr defaultColWidth="9.00390625" defaultRowHeight="14.25"/>
  <cols>
    <col min="1" max="1" width="11.50390625" style="93" customWidth="1"/>
    <col min="2" max="2" width="6.125" style="94" customWidth="1"/>
    <col min="3" max="3" width="4.375" style="88" customWidth="1"/>
    <col min="4" max="4" width="3.375" style="88" customWidth="1"/>
    <col min="5" max="5" width="9.25390625" style="88" customWidth="1"/>
    <col min="6" max="6" width="15.375" style="95" customWidth="1"/>
    <col min="7" max="8" width="10.375" style="96" customWidth="1"/>
    <col min="9" max="9" width="9.375" style="96" customWidth="1"/>
    <col min="10" max="12" width="5.00390625" style="96" customWidth="1"/>
    <col min="13" max="13" width="10.875" style="96" customWidth="1"/>
    <col min="14" max="14" width="17.50390625" style="93" customWidth="1"/>
    <col min="15" max="15" width="10.125" style="88" customWidth="1"/>
    <col min="16" max="16" width="6.75390625" style="88" customWidth="1"/>
    <col min="17" max="17" width="6.00390625" style="88" customWidth="1"/>
    <col min="18" max="16384" width="9.00390625" style="88" customWidth="1"/>
  </cols>
  <sheetData>
    <row r="1" spans="1:14" s="88" customFormat="1" ht="18.75" customHeight="1">
      <c r="A1" s="97" t="s">
        <v>85</v>
      </c>
      <c r="B1" s="98"/>
      <c r="C1" s="99"/>
      <c r="D1" s="99"/>
      <c r="E1" s="99"/>
      <c r="F1" s="95"/>
      <c r="G1" s="96"/>
      <c r="H1" s="96"/>
      <c r="I1" s="96"/>
      <c r="J1" s="96"/>
      <c r="K1" s="96"/>
      <c r="L1" s="96"/>
      <c r="M1" s="96"/>
      <c r="N1" s="93"/>
    </row>
    <row r="2" spans="1:17" s="88" customFormat="1" ht="24" customHeight="1">
      <c r="A2" s="100" t="s">
        <v>86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0"/>
      <c r="O2" s="101"/>
      <c r="P2" s="101"/>
      <c r="Q2" s="59"/>
    </row>
    <row r="3" spans="1:17" s="88" customFormat="1" ht="21" customHeight="1">
      <c r="A3" s="93"/>
      <c r="B3" s="94"/>
      <c r="F3" s="10"/>
      <c r="G3" s="10"/>
      <c r="H3" s="10"/>
      <c r="I3" s="10"/>
      <c r="J3" s="10"/>
      <c r="K3" s="10"/>
      <c r="L3" s="10"/>
      <c r="M3" s="10"/>
      <c r="N3" s="135"/>
      <c r="O3" s="136"/>
      <c r="P3" s="41" t="s">
        <v>2</v>
      </c>
      <c r="Q3" s="41"/>
    </row>
    <row r="4" spans="1:16" s="89" customFormat="1" ht="21" customHeight="1">
      <c r="A4" s="102" t="s">
        <v>87</v>
      </c>
      <c r="B4" s="103" t="s">
        <v>88</v>
      </c>
      <c r="C4" s="103"/>
      <c r="D4" s="103"/>
      <c r="E4" s="103"/>
      <c r="F4" s="103"/>
      <c r="G4" s="103"/>
      <c r="H4" s="103"/>
      <c r="I4" s="137"/>
      <c r="J4" s="103" t="s">
        <v>89</v>
      </c>
      <c r="K4" s="103"/>
      <c r="L4" s="103"/>
      <c r="M4" s="103"/>
      <c r="N4" s="103"/>
      <c r="O4" s="103"/>
      <c r="P4" s="102" t="s">
        <v>90</v>
      </c>
    </row>
    <row r="5" spans="1:16" s="89" customFormat="1" ht="21.75" customHeight="1">
      <c r="A5" s="102"/>
      <c r="B5" s="103" t="s">
        <v>91</v>
      </c>
      <c r="C5" s="103"/>
      <c r="D5" s="103"/>
      <c r="E5" s="104"/>
      <c r="F5" s="105" t="s">
        <v>92</v>
      </c>
      <c r="G5" s="106" t="s">
        <v>93</v>
      </c>
      <c r="H5" s="103" t="s">
        <v>94</v>
      </c>
      <c r="I5" s="103" t="s">
        <v>95</v>
      </c>
      <c r="J5" s="103" t="s">
        <v>91</v>
      </c>
      <c r="K5" s="103"/>
      <c r="L5" s="103"/>
      <c r="M5" s="104"/>
      <c r="N5" s="105" t="s">
        <v>92</v>
      </c>
      <c r="O5" s="103" t="s">
        <v>96</v>
      </c>
      <c r="P5" s="102"/>
    </row>
    <row r="6" spans="1:16" s="89" customFormat="1" ht="54" customHeight="1">
      <c r="A6" s="102"/>
      <c r="B6" s="103" t="s">
        <v>97</v>
      </c>
      <c r="C6" s="103" t="s">
        <v>98</v>
      </c>
      <c r="D6" s="103" t="s">
        <v>99</v>
      </c>
      <c r="E6" s="105" t="s">
        <v>100</v>
      </c>
      <c r="F6" s="105"/>
      <c r="G6" s="106"/>
      <c r="H6" s="103"/>
      <c r="I6" s="103"/>
      <c r="J6" s="103" t="s">
        <v>97</v>
      </c>
      <c r="K6" s="103" t="s">
        <v>98</v>
      </c>
      <c r="L6" s="103" t="s">
        <v>99</v>
      </c>
      <c r="M6" s="105" t="s">
        <v>100</v>
      </c>
      <c r="N6" s="105"/>
      <c r="O6" s="138"/>
      <c r="P6" s="102"/>
    </row>
    <row r="7" spans="1:16" s="90" customFormat="1" ht="51" customHeight="1">
      <c r="A7" s="107" t="s">
        <v>101</v>
      </c>
      <c r="B7" s="108">
        <v>204</v>
      </c>
      <c r="C7" s="109" t="s">
        <v>102</v>
      </c>
      <c r="D7" s="109" t="s">
        <v>103</v>
      </c>
      <c r="E7" s="110" t="s">
        <v>104</v>
      </c>
      <c r="F7" s="111" t="s">
        <v>105</v>
      </c>
      <c r="G7" s="26">
        <v>600</v>
      </c>
      <c r="H7" s="26">
        <f aca="true" t="shared" si="0" ref="H7:H37">G7-I7</f>
        <v>124</v>
      </c>
      <c r="I7" s="26">
        <v>476</v>
      </c>
      <c r="J7" s="120">
        <v>204</v>
      </c>
      <c r="K7" s="24" t="s">
        <v>106</v>
      </c>
      <c r="L7" s="24" t="s">
        <v>103</v>
      </c>
      <c r="M7" s="110" t="s">
        <v>104</v>
      </c>
      <c r="N7" s="111" t="s">
        <v>107</v>
      </c>
      <c r="O7" s="26">
        <v>120</v>
      </c>
      <c r="P7" s="139"/>
    </row>
    <row r="8" spans="1:16" s="90" customFormat="1" ht="102" customHeight="1">
      <c r="A8" s="107" t="s">
        <v>101</v>
      </c>
      <c r="B8" s="112" t="s">
        <v>108</v>
      </c>
      <c r="C8" s="109" t="s">
        <v>109</v>
      </c>
      <c r="D8" s="109" t="s">
        <v>106</v>
      </c>
      <c r="E8" s="110" t="s">
        <v>110</v>
      </c>
      <c r="F8" s="111" t="s">
        <v>111</v>
      </c>
      <c r="G8" s="26">
        <v>340</v>
      </c>
      <c r="H8" s="26">
        <f t="shared" si="0"/>
        <v>80</v>
      </c>
      <c r="I8" s="26">
        <v>260</v>
      </c>
      <c r="J8" s="112" t="s">
        <v>108</v>
      </c>
      <c r="K8" s="112" t="s">
        <v>112</v>
      </c>
      <c r="L8" s="112" t="s">
        <v>106</v>
      </c>
      <c r="M8" s="110" t="s">
        <v>110</v>
      </c>
      <c r="N8" s="111" t="s">
        <v>107</v>
      </c>
      <c r="O8" s="26">
        <v>160</v>
      </c>
      <c r="P8" s="139"/>
    </row>
    <row r="9" spans="1:16" s="91" customFormat="1" ht="81">
      <c r="A9" s="107" t="s">
        <v>101</v>
      </c>
      <c r="B9" s="112" t="s">
        <v>113</v>
      </c>
      <c r="C9" s="109" t="s">
        <v>109</v>
      </c>
      <c r="D9" s="109" t="s">
        <v>112</v>
      </c>
      <c r="E9" s="110" t="s">
        <v>114</v>
      </c>
      <c r="F9" s="111" t="s">
        <v>115</v>
      </c>
      <c r="G9" s="26">
        <v>340</v>
      </c>
      <c r="H9" s="26">
        <f t="shared" si="0"/>
        <v>240</v>
      </c>
      <c r="I9" s="26">
        <v>100</v>
      </c>
      <c r="J9" s="112" t="s">
        <v>108</v>
      </c>
      <c r="K9" s="112" t="s">
        <v>116</v>
      </c>
      <c r="L9" s="112" t="s">
        <v>106</v>
      </c>
      <c r="M9" s="110" t="s">
        <v>117</v>
      </c>
      <c r="N9" s="140" t="s">
        <v>118</v>
      </c>
      <c r="O9" s="26">
        <v>86</v>
      </c>
      <c r="P9" s="139"/>
    </row>
    <row r="10" spans="1:16" s="92" customFormat="1" ht="48.75" customHeight="1">
      <c r="A10" s="107" t="s">
        <v>119</v>
      </c>
      <c r="B10" s="112" t="s">
        <v>120</v>
      </c>
      <c r="C10" s="109" t="s">
        <v>121</v>
      </c>
      <c r="D10" s="109" t="s">
        <v>122</v>
      </c>
      <c r="E10" s="110" t="s">
        <v>123</v>
      </c>
      <c r="F10" s="111" t="s">
        <v>124</v>
      </c>
      <c r="G10" s="26">
        <v>20</v>
      </c>
      <c r="H10" s="26">
        <f t="shared" si="0"/>
        <v>0</v>
      </c>
      <c r="I10" s="26">
        <v>20</v>
      </c>
      <c r="J10" s="141"/>
      <c r="K10" s="141"/>
      <c r="L10" s="141"/>
      <c r="M10" s="121"/>
      <c r="N10" s="142"/>
      <c r="O10" s="26"/>
      <c r="P10" s="124"/>
    </row>
    <row r="11" spans="1:16" s="92" customFormat="1" ht="43.5" customHeight="1">
      <c r="A11" s="107" t="s">
        <v>125</v>
      </c>
      <c r="B11" s="112" t="s">
        <v>108</v>
      </c>
      <c r="C11" s="109" t="s">
        <v>126</v>
      </c>
      <c r="D11" s="109" t="s">
        <v>127</v>
      </c>
      <c r="E11" s="110" t="s">
        <v>128</v>
      </c>
      <c r="F11" s="111" t="s">
        <v>129</v>
      </c>
      <c r="G11" s="26">
        <v>395</v>
      </c>
      <c r="H11" s="26">
        <f t="shared" si="0"/>
        <v>251</v>
      </c>
      <c r="I11" s="26">
        <v>144</v>
      </c>
      <c r="J11" s="143">
        <v>201</v>
      </c>
      <c r="K11" s="112" t="s">
        <v>130</v>
      </c>
      <c r="L11" s="141" t="s">
        <v>131</v>
      </c>
      <c r="M11" s="143" t="s">
        <v>132</v>
      </c>
      <c r="N11" s="140" t="s">
        <v>133</v>
      </c>
      <c r="O11" s="26">
        <v>30</v>
      </c>
      <c r="P11" s="124"/>
    </row>
    <row r="12" spans="1:16" s="92" customFormat="1" ht="43.5" customHeight="1">
      <c r="A12" s="107" t="s">
        <v>134</v>
      </c>
      <c r="B12" s="112" t="s">
        <v>108</v>
      </c>
      <c r="C12" s="109" t="s">
        <v>135</v>
      </c>
      <c r="D12" s="109" t="s">
        <v>130</v>
      </c>
      <c r="E12" s="110" t="s">
        <v>136</v>
      </c>
      <c r="F12" s="111" t="s">
        <v>137</v>
      </c>
      <c r="G12" s="26">
        <v>280</v>
      </c>
      <c r="H12" s="26">
        <f t="shared" si="0"/>
        <v>180</v>
      </c>
      <c r="I12" s="26">
        <v>100</v>
      </c>
      <c r="J12" s="143"/>
      <c r="K12" s="143"/>
      <c r="L12" s="141"/>
      <c r="M12" s="143"/>
      <c r="N12" s="142"/>
      <c r="O12" s="26"/>
      <c r="P12" s="124"/>
    </row>
    <row r="13" spans="1:16" s="92" customFormat="1" ht="43.5" customHeight="1">
      <c r="A13" s="107" t="s">
        <v>138</v>
      </c>
      <c r="B13" s="112" t="s">
        <v>139</v>
      </c>
      <c r="C13" s="109" t="s">
        <v>102</v>
      </c>
      <c r="D13" s="109" t="s">
        <v>106</v>
      </c>
      <c r="E13" s="110" t="s">
        <v>140</v>
      </c>
      <c r="F13" s="111" t="s">
        <v>141</v>
      </c>
      <c r="G13" s="26">
        <v>15</v>
      </c>
      <c r="H13" s="26">
        <f t="shared" si="0"/>
        <v>0</v>
      </c>
      <c r="I13" s="26">
        <v>15</v>
      </c>
      <c r="J13" s="112" t="s">
        <v>142</v>
      </c>
      <c r="K13" s="112" t="s">
        <v>143</v>
      </c>
      <c r="L13" s="112" t="s">
        <v>144</v>
      </c>
      <c r="M13" s="110" t="s">
        <v>145</v>
      </c>
      <c r="N13" s="140" t="s">
        <v>146</v>
      </c>
      <c r="O13" s="26">
        <v>22</v>
      </c>
      <c r="P13" s="124"/>
    </row>
    <row r="14" spans="1:16" s="92" customFormat="1" ht="54.75" customHeight="1">
      <c r="A14" s="107" t="s">
        <v>147</v>
      </c>
      <c r="B14" s="112" t="s">
        <v>148</v>
      </c>
      <c r="C14" s="109" t="s">
        <v>149</v>
      </c>
      <c r="D14" s="109" t="s">
        <v>144</v>
      </c>
      <c r="E14" s="110" t="s">
        <v>150</v>
      </c>
      <c r="F14" s="111" t="s">
        <v>151</v>
      </c>
      <c r="G14" s="26">
        <v>2100</v>
      </c>
      <c r="H14" s="26">
        <f t="shared" si="0"/>
        <v>1599</v>
      </c>
      <c r="I14" s="26">
        <v>501</v>
      </c>
      <c r="J14" s="144">
        <v>206</v>
      </c>
      <c r="K14" s="141" t="s">
        <v>152</v>
      </c>
      <c r="L14" s="141" t="s">
        <v>144</v>
      </c>
      <c r="M14" s="141" t="s">
        <v>153</v>
      </c>
      <c r="N14" s="140" t="s">
        <v>154</v>
      </c>
      <c r="O14" s="26">
        <f>1467-30</f>
        <v>1437</v>
      </c>
      <c r="P14" s="124"/>
    </row>
    <row r="15" spans="1:16" s="92" customFormat="1" ht="54">
      <c r="A15" s="107" t="s">
        <v>155</v>
      </c>
      <c r="B15" s="112" t="s">
        <v>108</v>
      </c>
      <c r="C15" s="109" t="s">
        <v>156</v>
      </c>
      <c r="D15" s="109" t="s">
        <v>106</v>
      </c>
      <c r="E15" s="110" t="s">
        <v>157</v>
      </c>
      <c r="F15" s="111" t="s">
        <v>158</v>
      </c>
      <c r="G15" s="26">
        <v>10</v>
      </c>
      <c r="H15" s="26">
        <f t="shared" si="0"/>
        <v>6</v>
      </c>
      <c r="I15" s="26">
        <v>4</v>
      </c>
      <c r="J15" s="120"/>
      <c r="K15" s="24"/>
      <c r="L15" s="24"/>
      <c r="M15" s="24"/>
      <c r="N15" s="142"/>
      <c r="O15" s="26"/>
      <c r="P15" s="124"/>
    </row>
    <row r="16" spans="1:16" s="92" customFormat="1" ht="54">
      <c r="A16" s="107" t="s">
        <v>155</v>
      </c>
      <c r="B16" s="112" t="s">
        <v>108</v>
      </c>
      <c r="C16" s="109" t="s">
        <v>156</v>
      </c>
      <c r="D16" s="109" t="s">
        <v>106</v>
      </c>
      <c r="E16" s="110" t="s">
        <v>157</v>
      </c>
      <c r="F16" s="111" t="s">
        <v>159</v>
      </c>
      <c r="G16" s="26">
        <v>10</v>
      </c>
      <c r="H16" s="26">
        <f t="shared" si="0"/>
        <v>8</v>
      </c>
      <c r="I16" s="26">
        <v>2</v>
      </c>
      <c r="J16" s="143"/>
      <c r="K16" s="24"/>
      <c r="L16" s="141"/>
      <c r="M16" s="143"/>
      <c r="N16" s="142"/>
      <c r="O16" s="26"/>
      <c r="P16" s="124"/>
    </row>
    <row r="17" spans="1:16" s="92" customFormat="1" ht="66.75" customHeight="1">
      <c r="A17" s="107" t="s">
        <v>160</v>
      </c>
      <c r="B17" s="112" t="s">
        <v>161</v>
      </c>
      <c r="C17" s="109" t="s">
        <v>162</v>
      </c>
      <c r="D17" s="109" t="s">
        <v>106</v>
      </c>
      <c r="E17" s="113" t="s">
        <v>163</v>
      </c>
      <c r="F17" s="111" t="s">
        <v>164</v>
      </c>
      <c r="G17" s="26">
        <v>300</v>
      </c>
      <c r="H17" s="26">
        <f t="shared" si="0"/>
        <v>200</v>
      </c>
      <c r="I17" s="26">
        <v>100</v>
      </c>
      <c r="J17" s="144">
        <v>212</v>
      </c>
      <c r="K17" s="141" t="s">
        <v>152</v>
      </c>
      <c r="L17" s="141" t="s">
        <v>144</v>
      </c>
      <c r="M17" s="141" t="s">
        <v>165</v>
      </c>
      <c r="N17" s="140" t="s">
        <v>166</v>
      </c>
      <c r="O17" s="26">
        <v>8</v>
      </c>
      <c r="P17" s="124"/>
    </row>
    <row r="18" spans="1:16" s="92" customFormat="1" ht="66.75" customHeight="1">
      <c r="A18" s="114"/>
      <c r="B18" s="115" t="s">
        <v>167</v>
      </c>
      <c r="C18" s="116" t="s">
        <v>109</v>
      </c>
      <c r="D18" s="116" t="s">
        <v>144</v>
      </c>
      <c r="E18" s="117" t="s">
        <v>168</v>
      </c>
      <c r="F18" s="111" t="s">
        <v>164</v>
      </c>
      <c r="G18" s="118">
        <v>200</v>
      </c>
      <c r="H18" s="118">
        <f t="shared" si="0"/>
        <v>50</v>
      </c>
      <c r="I18" s="118">
        <v>150</v>
      </c>
      <c r="J18" s="145">
        <v>206</v>
      </c>
      <c r="K18" s="146" t="s">
        <v>152</v>
      </c>
      <c r="L18" s="146" t="s">
        <v>144</v>
      </c>
      <c r="M18" s="146" t="s">
        <v>153</v>
      </c>
      <c r="N18" s="147" t="s">
        <v>169</v>
      </c>
      <c r="O18" s="118">
        <v>28</v>
      </c>
      <c r="P18" s="148"/>
    </row>
    <row r="19" spans="1:16" s="92" customFormat="1" ht="67.5">
      <c r="A19" s="107" t="s">
        <v>170</v>
      </c>
      <c r="B19" s="112" t="s">
        <v>171</v>
      </c>
      <c r="C19" s="109" t="s">
        <v>172</v>
      </c>
      <c r="D19" s="109" t="s">
        <v>106</v>
      </c>
      <c r="E19" s="110" t="s">
        <v>173</v>
      </c>
      <c r="F19" s="111" t="s">
        <v>174</v>
      </c>
      <c r="G19" s="26">
        <v>120</v>
      </c>
      <c r="H19" s="26">
        <f t="shared" si="0"/>
        <v>81</v>
      </c>
      <c r="I19" s="26">
        <v>39</v>
      </c>
      <c r="J19" s="144"/>
      <c r="K19" s="141"/>
      <c r="L19" s="141"/>
      <c r="M19" s="141"/>
      <c r="N19" s="142"/>
      <c r="O19" s="26"/>
      <c r="P19" s="124"/>
    </row>
    <row r="20" spans="1:16" s="92" customFormat="1" ht="45" customHeight="1">
      <c r="A20" s="107" t="s">
        <v>175</v>
      </c>
      <c r="B20" s="112" t="s">
        <v>108</v>
      </c>
      <c r="C20" s="109" t="s">
        <v>176</v>
      </c>
      <c r="D20" s="109" t="s">
        <v>144</v>
      </c>
      <c r="E20" s="110" t="s">
        <v>177</v>
      </c>
      <c r="F20" s="111" t="s">
        <v>178</v>
      </c>
      <c r="G20" s="26">
        <v>10</v>
      </c>
      <c r="H20" s="26">
        <f t="shared" si="0"/>
        <v>6</v>
      </c>
      <c r="I20" s="26">
        <v>4</v>
      </c>
      <c r="J20" s="143"/>
      <c r="K20" s="143"/>
      <c r="L20" s="141"/>
      <c r="M20" s="143"/>
      <c r="N20" s="142"/>
      <c r="O20" s="26"/>
      <c r="P20" s="124"/>
    </row>
    <row r="21" spans="1:16" s="92" customFormat="1" ht="34.5" customHeight="1">
      <c r="A21" s="107" t="s">
        <v>175</v>
      </c>
      <c r="B21" s="112" t="s">
        <v>108</v>
      </c>
      <c r="C21" s="109" t="s">
        <v>176</v>
      </c>
      <c r="D21" s="109" t="s">
        <v>127</v>
      </c>
      <c r="E21" s="110" t="s">
        <v>179</v>
      </c>
      <c r="F21" s="111" t="s">
        <v>179</v>
      </c>
      <c r="G21" s="26">
        <v>180</v>
      </c>
      <c r="H21" s="26">
        <f t="shared" si="0"/>
        <v>85</v>
      </c>
      <c r="I21" s="26">
        <v>95</v>
      </c>
      <c r="J21" s="141"/>
      <c r="K21" s="141"/>
      <c r="L21" s="141"/>
      <c r="M21" s="143"/>
      <c r="N21" s="142"/>
      <c r="O21" s="26"/>
      <c r="P21" s="124"/>
    </row>
    <row r="22" spans="1:16" s="92" customFormat="1" ht="97.5" customHeight="1">
      <c r="A22" s="107" t="s">
        <v>180</v>
      </c>
      <c r="B22" s="112" t="s">
        <v>181</v>
      </c>
      <c r="C22" s="112" t="s">
        <v>106</v>
      </c>
      <c r="D22" s="109" t="s">
        <v>144</v>
      </c>
      <c r="E22" s="110" t="s">
        <v>182</v>
      </c>
      <c r="F22" s="111" t="s">
        <v>183</v>
      </c>
      <c r="G22" s="26">
        <v>160</v>
      </c>
      <c r="H22" s="26">
        <f t="shared" si="0"/>
        <v>80</v>
      </c>
      <c r="I22" s="26">
        <v>80</v>
      </c>
      <c r="J22" s="107">
        <v>208</v>
      </c>
      <c r="K22" s="141" t="s">
        <v>152</v>
      </c>
      <c r="L22" s="141" t="s">
        <v>106</v>
      </c>
      <c r="M22" s="149" t="s">
        <v>184</v>
      </c>
      <c r="N22" s="140" t="s">
        <v>185</v>
      </c>
      <c r="O22" s="26">
        <v>6</v>
      </c>
      <c r="P22" s="124"/>
    </row>
    <row r="23" spans="1:16" s="92" customFormat="1" ht="64.5" customHeight="1">
      <c r="A23" s="107" t="s">
        <v>186</v>
      </c>
      <c r="B23" s="112" t="s">
        <v>187</v>
      </c>
      <c r="C23" s="112" t="s">
        <v>112</v>
      </c>
      <c r="D23" s="109" t="s">
        <v>112</v>
      </c>
      <c r="E23" s="110" t="s">
        <v>188</v>
      </c>
      <c r="F23" s="111" t="s">
        <v>189</v>
      </c>
      <c r="G23" s="26">
        <v>3338.78</v>
      </c>
      <c r="H23" s="26">
        <f t="shared" si="0"/>
        <v>2338.78</v>
      </c>
      <c r="I23" s="26">
        <v>1000</v>
      </c>
      <c r="J23" s="144">
        <v>212</v>
      </c>
      <c r="K23" s="141" t="s">
        <v>152</v>
      </c>
      <c r="L23" s="141" t="s">
        <v>144</v>
      </c>
      <c r="M23" s="141" t="s">
        <v>165</v>
      </c>
      <c r="N23" s="140" t="s">
        <v>190</v>
      </c>
      <c r="O23" s="26">
        <v>100</v>
      </c>
      <c r="P23" s="124"/>
    </row>
    <row r="24" spans="1:16" s="92" customFormat="1" ht="52.5" customHeight="1">
      <c r="A24" s="107" t="s">
        <v>186</v>
      </c>
      <c r="B24" s="112" t="s">
        <v>167</v>
      </c>
      <c r="C24" s="112" t="s">
        <v>109</v>
      </c>
      <c r="D24" s="109" t="s">
        <v>144</v>
      </c>
      <c r="E24" s="110" t="s">
        <v>168</v>
      </c>
      <c r="F24" s="111" t="s">
        <v>191</v>
      </c>
      <c r="G24" s="26">
        <v>350</v>
      </c>
      <c r="H24" s="26">
        <f t="shared" si="0"/>
        <v>200</v>
      </c>
      <c r="I24" s="26">
        <v>150</v>
      </c>
      <c r="J24" s="144">
        <v>212</v>
      </c>
      <c r="K24" s="141" t="s">
        <v>152</v>
      </c>
      <c r="L24" s="141" t="s">
        <v>144</v>
      </c>
      <c r="M24" s="141" t="s">
        <v>165</v>
      </c>
      <c r="N24" s="140" t="s">
        <v>192</v>
      </c>
      <c r="O24" s="26">
        <v>66</v>
      </c>
      <c r="P24" s="124"/>
    </row>
    <row r="25" spans="1:16" s="92" customFormat="1" ht="57.75" customHeight="1">
      <c r="A25" s="107" t="s">
        <v>193</v>
      </c>
      <c r="B25" s="112" t="s">
        <v>194</v>
      </c>
      <c r="C25" s="112" t="s">
        <v>195</v>
      </c>
      <c r="D25" s="109" t="s">
        <v>131</v>
      </c>
      <c r="E25" s="110" t="s">
        <v>196</v>
      </c>
      <c r="F25" s="111" t="s">
        <v>197</v>
      </c>
      <c r="G25" s="26">
        <v>6415</v>
      </c>
      <c r="H25" s="26">
        <f t="shared" si="0"/>
        <v>4960</v>
      </c>
      <c r="I25" s="26">
        <v>1455</v>
      </c>
      <c r="J25" s="141" t="s">
        <v>198</v>
      </c>
      <c r="K25" s="141" t="s">
        <v>152</v>
      </c>
      <c r="L25" s="141" t="s">
        <v>144</v>
      </c>
      <c r="M25" s="141" t="s">
        <v>153</v>
      </c>
      <c r="N25" s="140" t="s">
        <v>199</v>
      </c>
      <c r="O25" s="26">
        <v>2000</v>
      </c>
      <c r="P25" s="124"/>
    </row>
    <row r="26" spans="1:16" s="92" customFormat="1" ht="42" customHeight="1">
      <c r="A26" s="107" t="s">
        <v>200</v>
      </c>
      <c r="B26" s="112" t="s">
        <v>201</v>
      </c>
      <c r="C26" s="112" t="s">
        <v>109</v>
      </c>
      <c r="D26" s="109" t="s">
        <v>152</v>
      </c>
      <c r="E26" s="110" t="s">
        <v>202</v>
      </c>
      <c r="F26" s="111" t="s">
        <v>203</v>
      </c>
      <c r="G26" s="26">
        <v>80</v>
      </c>
      <c r="H26" s="26">
        <f t="shared" si="0"/>
        <v>50</v>
      </c>
      <c r="I26" s="26">
        <v>30</v>
      </c>
      <c r="J26" s="141"/>
      <c r="K26" s="141"/>
      <c r="L26" s="141"/>
      <c r="M26" s="121"/>
      <c r="N26" s="142"/>
      <c r="O26" s="26"/>
      <c r="P26" s="124"/>
    </row>
    <row r="27" spans="1:16" s="92" customFormat="1" ht="40.5">
      <c r="A27" s="107" t="s">
        <v>200</v>
      </c>
      <c r="B27" s="112" t="s">
        <v>201</v>
      </c>
      <c r="C27" s="112" t="s">
        <v>121</v>
      </c>
      <c r="D27" s="109" t="s">
        <v>144</v>
      </c>
      <c r="E27" s="110" t="s">
        <v>204</v>
      </c>
      <c r="F27" s="111" t="s">
        <v>205</v>
      </c>
      <c r="G27" s="26">
        <v>300</v>
      </c>
      <c r="H27" s="26">
        <f t="shared" si="0"/>
        <v>50</v>
      </c>
      <c r="I27" s="26">
        <v>250</v>
      </c>
      <c r="J27" s="141"/>
      <c r="K27" s="141"/>
      <c r="L27" s="141"/>
      <c r="M27" s="121"/>
      <c r="N27" s="142"/>
      <c r="O27" s="26"/>
      <c r="P27" s="124"/>
    </row>
    <row r="28" spans="1:16" s="92" customFormat="1" ht="63.75" customHeight="1">
      <c r="A28" s="107" t="s">
        <v>206</v>
      </c>
      <c r="B28" s="112" t="s">
        <v>148</v>
      </c>
      <c r="C28" s="112" t="s">
        <v>121</v>
      </c>
      <c r="D28" s="109" t="s">
        <v>144</v>
      </c>
      <c r="E28" s="110" t="s">
        <v>207</v>
      </c>
      <c r="F28" s="111" t="s">
        <v>208</v>
      </c>
      <c r="G28" s="26">
        <v>80</v>
      </c>
      <c r="H28" s="26">
        <f t="shared" si="0"/>
        <v>0</v>
      </c>
      <c r="I28" s="26">
        <v>80</v>
      </c>
      <c r="J28" s="112" t="s">
        <v>209</v>
      </c>
      <c r="K28" s="112" t="s">
        <v>210</v>
      </c>
      <c r="L28" s="112" t="s">
        <v>144</v>
      </c>
      <c r="M28" s="110" t="s">
        <v>211</v>
      </c>
      <c r="N28" s="140" t="s">
        <v>212</v>
      </c>
      <c r="O28" s="26">
        <v>30</v>
      </c>
      <c r="P28" s="150"/>
    </row>
    <row r="29" spans="1:16" s="92" customFormat="1" ht="69.75" customHeight="1">
      <c r="A29" s="107" t="s">
        <v>213</v>
      </c>
      <c r="B29" s="112" t="s">
        <v>108</v>
      </c>
      <c r="C29" s="112" t="s">
        <v>109</v>
      </c>
      <c r="D29" s="109" t="s">
        <v>144</v>
      </c>
      <c r="E29" s="110" t="s">
        <v>214</v>
      </c>
      <c r="F29" s="107" t="s">
        <v>215</v>
      </c>
      <c r="G29" s="26">
        <v>100</v>
      </c>
      <c r="H29" s="26">
        <f t="shared" si="0"/>
        <v>0</v>
      </c>
      <c r="I29" s="26">
        <v>100</v>
      </c>
      <c r="J29" s="120">
        <v>221</v>
      </c>
      <c r="K29" s="24" t="s">
        <v>152</v>
      </c>
      <c r="L29" s="24" t="s">
        <v>112</v>
      </c>
      <c r="M29" s="24" t="s">
        <v>216</v>
      </c>
      <c r="N29" s="46" t="s">
        <v>217</v>
      </c>
      <c r="O29" s="26">
        <v>1000</v>
      </c>
      <c r="P29" s="150"/>
    </row>
    <row r="30" spans="1:16" s="92" customFormat="1" ht="37.5" customHeight="1">
      <c r="A30" s="107" t="s">
        <v>213</v>
      </c>
      <c r="B30" s="112" t="s">
        <v>218</v>
      </c>
      <c r="C30" s="112" t="s">
        <v>219</v>
      </c>
      <c r="D30" s="109"/>
      <c r="E30" s="110" t="s">
        <v>220</v>
      </c>
      <c r="F30" s="119" t="s">
        <v>220</v>
      </c>
      <c r="G30" s="26">
        <v>1800</v>
      </c>
      <c r="H30" s="26">
        <f t="shared" si="0"/>
        <v>800</v>
      </c>
      <c r="I30" s="26">
        <v>1000</v>
      </c>
      <c r="J30" s="121">
        <v>205</v>
      </c>
      <c r="K30" s="24" t="s">
        <v>106</v>
      </c>
      <c r="L30" s="24" t="s">
        <v>106</v>
      </c>
      <c r="M30" s="121" t="s">
        <v>221</v>
      </c>
      <c r="N30" s="46" t="s">
        <v>222</v>
      </c>
      <c r="O30" s="26">
        <v>2000</v>
      </c>
      <c r="P30" s="150"/>
    </row>
    <row r="31" spans="1:16" s="92" customFormat="1" ht="63" customHeight="1">
      <c r="A31" s="107" t="s">
        <v>223</v>
      </c>
      <c r="B31" s="112" t="s">
        <v>108</v>
      </c>
      <c r="C31" s="112" t="s">
        <v>224</v>
      </c>
      <c r="D31" s="109" t="s">
        <v>106</v>
      </c>
      <c r="E31" s="110" t="s">
        <v>225</v>
      </c>
      <c r="F31" s="107" t="s">
        <v>226</v>
      </c>
      <c r="G31" s="26">
        <v>8</v>
      </c>
      <c r="H31" s="26">
        <f t="shared" si="0"/>
        <v>5</v>
      </c>
      <c r="I31" s="26">
        <v>3</v>
      </c>
      <c r="J31" s="121"/>
      <c r="K31" s="121"/>
      <c r="L31" s="121"/>
      <c r="M31" s="121"/>
      <c r="N31" s="151"/>
      <c r="O31" s="26"/>
      <c r="P31" s="150"/>
    </row>
    <row r="32" spans="1:16" s="92" customFormat="1" ht="67.5">
      <c r="A32" s="107" t="s">
        <v>223</v>
      </c>
      <c r="B32" s="112" t="s">
        <v>108</v>
      </c>
      <c r="C32" s="112" t="s">
        <v>224</v>
      </c>
      <c r="D32" s="109" t="s">
        <v>106</v>
      </c>
      <c r="E32" s="110" t="s">
        <v>225</v>
      </c>
      <c r="F32" s="107" t="s">
        <v>227</v>
      </c>
      <c r="G32" s="26">
        <v>30</v>
      </c>
      <c r="H32" s="26">
        <f t="shared" si="0"/>
        <v>25</v>
      </c>
      <c r="I32" s="26">
        <v>5</v>
      </c>
      <c r="J32" s="121"/>
      <c r="K32" s="121"/>
      <c r="L32" s="121"/>
      <c r="M32" s="121"/>
      <c r="N32" s="151"/>
      <c r="O32" s="26"/>
      <c r="P32" s="150"/>
    </row>
    <row r="33" spans="1:16" s="92" customFormat="1" ht="99" customHeight="1">
      <c r="A33" s="107" t="s">
        <v>228</v>
      </c>
      <c r="B33" s="112" t="s">
        <v>167</v>
      </c>
      <c r="C33" s="112" t="s">
        <v>121</v>
      </c>
      <c r="D33" s="109" t="s">
        <v>229</v>
      </c>
      <c r="E33" s="110" t="s">
        <v>230</v>
      </c>
      <c r="F33" s="107" t="s">
        <v>231</v>
      </c>
      <c r="G33" s="26">
        <v>27</v>
      </c>
      <c r="H33" s="26">
        <f t="shared" si="0"/>
        <v>22</v>
      </c>
      <c r="I33" s="26">
        <v>5</v>
      </c>
      <c r="J33" s="112" t="s">
        <v>108</v>
      </c>
      <c r="K33" s="112" t="s">
        <v>112</v>
      </c>
      <c r="L33" s="112" t="s">
        <v>144</v>
      </c>
      <c r="M33" s="110" t="s">
        <v>214</v>
      </c>
      <c r="N33" s="151" t="s">
        <v>232</v>
      </c>
      <c r="O33" s="26">
        <v>5</v>
      </c>
      <c r="P33" s="150"/>
    </row>
    <row r="34" spans="1:16" s="92" customFormat="1" ht="63" customHeight="1">
      <c r="A34" s="107" t="s">
        <v>228</v>
      </c>
      <c r="B34" s="112" t="s">
        <v>108</v>
      </c>
      <c r="C34" s="112" t="s">
        <v>233</v>
      </c>
      <c r="D34" s="109" t="s">
        <v>106</v>
      </c>
      <c r="E34" s="110" t="s">
        <v>234</v>
      </c>
      <c r="F34" s="107" t="s">
        <v>235</v>
      </c>
      <c r="G34" s="26">
        <v>37.8</v>
      </c>
      <c r="H34" s="26">
        <f t="shared" si="0"/>
        <v>32.8</v>
      </c>
      <c r="I34" s="26">
        <v>5</v>
      </c>
      <c r="J34" s="121"/>
      <c r="K34" s="152"/>
      <c r="L34" s="152"/>
      <c r="M34" s="121"/>
      <c r="N34" s="151"/>
      <c r="O34" s="26"/>
      <c r="P34" s="150"/>
    </row>
    <row r="35" spans="1:16" s="92" customFormat="1" ht="40.5" customHeight="1">
      <c r="A35" s="107" t="s">
        <v>236</v>
      </c>
      <c r="B35" s="112" t="s">
        <v>167</v>
      </c>
      <c r="C35" s="112" t="s">
        <v>106</v>
      </c>
      <c r="D35" s="109" t="s">
        <v>152</v>
      </c>
      <c r="E35" s="110" t="s">
        <v>237</v>
      </c>
      <c r="F35" s="107" t="s">
        <v>238</v>
      </c>
      <c r="G35" s="26">
        <v>70</v>
      </c>
      <c r="H35" s="26">
        <f t="shared" si="0"/>
        <v>45</v>
      </c>
      <c r="I35" s="26">
        <v>25</v>
      </c>
      <c r="J35" s="121">
        <v>206</v>
      </c>
      <c r="K35" s="152" t="s">
        <v>152</v>
      </c>
      <c r="L35" s="152" t="s">
        <v>106</v>
      </c>
      <c r="M35" s="121" t="s">
        <v>184</v>
      </c>
      <c r="N35" s="140" t="s">
        <v>239</v>
      </c>
      <c r="O35" s="26">
        <v>200</v>
      </c>
      <c r="P35" s="150"/>
    </row>
    <row r="36" spans="1:16" s="92" customFormat="1" ht="45" customHeight="1">
      <c r="A36" s="107" t="s">
        <v>240</v>
      </c>
      <c r="B36" s="112" t="s">
        <v>120</v>
      </c>
      <c r="C36" s="112" t="s">
        <v>152</v>
      </c>
      <c r="D36" s="109" t="s">
        <v>229</v>
      </c>
      <c r="E36" s="110" t="s">
        <v>241</v>
      </c>
      <c r="F36" s="107" t="s">
        <v>242</v>
      </c>
      <c r="G36" s="26">
        <v>580</v>
      </c>
      <c r="H36" s="26">
        <f t="shared" si="0"/>
        <v>480</v>
      </c>
      <c r="I36" s="26">
        <v>100</v>
      </c>
      <c r="J36" s="112" t="s">
        <v>120</v>
      </c>
      <c r="K36" s="112" t="s">
        <v>210</v>
      </c>
      <c r="L36" s="112" t="s">
        <v>229</v>
      </c>
      <c r="M36" s="110" t="s">
        <v>241</v>
      </c>
      <c r="N36" s="140" t="s">
        <v>243</v>
      </c>
      <c r="O36" s="26">
        <v>9</v>
      </c>
      <c r="P36" s="150"/>
    </row>
    <row r="37" spans="1:16" s="92" customFormat="1" ht="45" customHeight="1">
      <c r="A37" s="107" t="s">
        <v>240</v>
      </c>
      <c r="B37" s="112" t="s">
        <v>120</v>
      </c>
      <c r="C37" s="112" t="s">
        <v>152</v>
      </c>
      <c r="D37" s="109" t="s">
        <v>244</v>
      </c>
      <c r="E37" s="110" t="s">
        <v>245</v>
      </c>
      <c r="F37" s="107" t="s">
        <v>246</v>
      </c>
      <c r="G37" s="26">
        <v>101</v>
      </c>
      <c r="H37" s="26">
        <f t="shared" si="0"/>
        <v>0</v>
      </c>
      <c r="I37" s="26">
        <v>101</v>
      </c>
      <c r="J37" s="112" t="s">
        <v>120</v>
      </c>
      <c r="K37" s="112" t="s">
        <v>210</v>
      </c>
      <c r="L37" s="112" t="s">
        <v>229</v>
      </c>
      <c r="M37" s="110" t="s">
        <v>241</v>
      </c>
      <c r="N37" s="140" t="s">
        <v>247</v>
      </c>
      <c r="O37" s="26">
        <v>10</v>
      </c>
      <c r="P37" s="150"/>
    </row>
    <row r="38" spans="1:16" s="92" customFormat="1" ht="45" customHeight="1">
      <c r="A38" s="107" t="s">
        <v>240</v>
      </c>
      <c r="B38" s="112"/>
      <c r="C38" s="109"/>
      <c r="D38" s="109"/>
      <c r="E38" s="110"/>
      <c r="F38" s="111"/>
      <c r="G38" s="26"/>
      <c r="H38" s="26"/>
      <c r="I38" s="26"/>
      <c r="J38" s="121">
        <v>213</v>
      </c>
      <c r="K38" s="152" t="s">
        <v>106</v>
      </c>
      <c r="L38" s="152" t="s">
        <v>144</v>
      </c>
      <c r="M38" s="121" t="s">
        <v>248</v>
      </c>
      <c r="N38" s="140" t="s">
        <v>249</v>
      </c>
      <c r="O38" s="26">
        <v>508</v>
      </c>
      <c r="P38" s="150"/>
    </row>
    <row r="39" spans="1:16" s="92" customFormat="1" ht="45" customHeight="1">
      <c r="A39" s="46" t="s">
        <v>250</v>
      </c>
      <c r="B39" s="120"/>
      <c r="C39" s="24"/>
      <c r="D39" s="24"/>
      <c r="E39" s="49"/>
      <c r="F39" s="121"/>
      <c r="G39" s="26"/>
      <c r="H39" s="122"/>
      <c r="I39" s="122"/>
      <c r="J39" s="121">
        <v>224</v>
      </c>
      <c r="K39" s="152" t="s">
        <v>152</v>
      </c>
      <c r="L39" s="152" t="s">
        <v>106</v>
      </c>
      <c r="M39" s="121" t="s">
        <v>184</v>
      </c>
      <c r="N39" s="140" t="s">
        <v>251</v>
      </c>
      <c r="O39" s="26">
        <v>35</v>
      </c>
      <c r="P39" s="150"/>
    </row>
    <row r="40" spans="1:16" s="92" customFormat="1" ht="40.5">
      <c r="A40" s="46" t="s">
        <v>252</v>
      </c>
      <c r="B40" s="120"/>
      <c r="C40" s="24"/>
      <c r="D40" s="24"/>
      <c r="E40" s="49"/>
      <c r="F40" s="121"/>
      <c r="G40" s="122"/>
      <c r="H40" s="122"/>
      <c r="I40" s="122"/>
      <c r="J40" s="121">
        <v>211</v>
      </c>
      <c r="K40" s="152" t="s">
        <v>152</v>
      </c>
      <c r="L40" s="152" t="s">
        <v>144</v>
      </c>
      <c r="M40" s="121" t="s">
        <v>253</v>
      </c>
      <c r="N40" s="140" t="s">
        <v>254</v>
      </c>
      <c r="O40" s="26">
        <v>12</v>
      </c>
      <c r="P40" s="150"/>
    </row>
    <row r="41" spans="1:16" s="92" customFormat="1" ht="40.5">
      <c r="A41" s="123" t="s">
        <v>255</v>
      </c>
      <c r="B41" s="120"/>
      <c r="C41" s="24"/>
      <c r="D41" s="24"/>
      <c r="E41" s="49"/>
      <c r="F41" s="121"/>
      <c r="G41" s="122"/>
      <c r="H41" s="122"/>
      <c r="I41" s="122"/>
      <c r="J41" s="144">
        <v>212</v>
      </c>
      <c r="K41" s="141" t="s">
        <v>152</v>
      </c>
      <c r="L41" s="141" t="s">
        <v>144</v>
      </c>
      <c r="M41" s="141" t="s">
        <v>165</v>
      </c>
      <c r="N41" s="140" t="s">
        <v>256</v>
      </c>
      <c r="O41" s="26">
        <v>50</v>
      </c>
      <c r="P41" s="150"/>
    </row>
    <row r="42" spans="1:16" s="92" customFormat="1" ht="45" customHeight="1">
      <c r="A42" s="123" t="s">
        <v>257</v>
      </c>
      <c r="B42" s="120"/>
      <c r="C42" s="24"/>
      <c r="D42" s="24"/>
      <c r="E42" s="49"/>
      <c r="F42" s="121"/>
      <c r="G42" s="122"/>
      <c r="H42" s="122"/>
      <c r="I42" s="122"/>
      <c r="J42" s="121">
        <v>213</v>
      </c>
      <c r="K42" s="152" t="s">
        <v>152</v>
      </c>
      <c r="L42" s="152" t="s">
        <v>144</v>
      </c>
      <c r="M42" s="121" t="s">
        <v>258</v>
      </c>
      <c r="N42" s="140" t="s">
        <v>259</v>
      </c>
      <c r="O42" s="26">
        <v>11</v>
      </c>
      <c r="P42" s="150"/>
    </row>
    <row r="43" spans="1:16" s="92" customFormat="1" ht="45" customHeight="1">
      <c r="A43" s="124"/>
      <c r="B43" s="125"/>
      <c r="C43" s="29"/>
      <c r="D43" s="29"/>
      <c r="E43" s="29"/>
      <c r="F43" s="126"/>
      <c r="G43" s="127"/>
      <c r="H43" s="127"/>
      <c r="I43" s="127"/>
      <c r="J43" s="126"/>
      <c r="K43" s="153"/>
      <c r="L43" s="153"/>
      <c r="M43" s="126"/>
      <c r="N43" s="126"/>
      <c r="O43" s="126"/>
      <c r="P43" s="150"/>
    </row>
    <row r="44" spans="1:17" s="88" customFormat="1" ht="42" customHeight="1">
      <c r="A44" s="106" t="s">
        <v>260</v>
      </c>
      <c r="B44" s="128"/>
      <c r="C44" s="128"/>
      <c r="D44" s="128"/>
      <c r="E44" s="128"/>
      <c r="F44" s="129"/>
      <c r="G44" s="130">
        <f aca="true" t="shared" si="1" ref="G44:I44">SUM(G7:G43)</f>
        <v>18397.579999999998</v>
      </c>
      <c r="H44" s="130">
        <f t="shared" si="1"/>
        <v>11998.58</v>
      </c>
      <c r="I44" s="130">
        <f t="shared" si="1"/>
        <v>6399</v>
      </c>
      <c r="J44" s="154"/>
      <c r="K44" s="154"/>
      <c r="L44" s="154">
        <f aca="true" t="shared" si="2" ref="L44:N44">SUM(L7:L34)</f>
        <v>0</v>
      </c>
      <c r="M44" s="154">
        <f t="shared" si="2"/>
        <v>0</v>
      </c>
      <c r="N44" s="154">
        <f t="shared" si="2"/>
        <v>0</v>
      </c>
      <c r="O44" s="154">
        <f>SUM(O7:O42)</f>
        <v>7933</v>
      </c>
      <c r="P44" s="155"/>
      <c r="Q44" s="162"/>
    </row>
    <row r="45" spans="1:17" s="88" customFormat="1" ht="18" customHeight="1">
      <c r="A45" s="93"/>
      <c r="B45" s="94"/>
      <c r="F45" s="131"/>
      <c r="G45" s="132"/>
      <c r="H45" s="132"/>
      <c r="I45" s="132"/>
      <c r="J45" s="132"/>
      <c r="K45" s="132"/>
      <c r="L45" s="132"/>
      <c r="M45" s="132"/>
      <c r="N45" s="156"/>
      <c r="O45" s="157"/>
      <c r="P45" s="158"/>
      <c r="Q45" s="92"/>
    </row>
    <row r="46" spans="1:17" s="88" customFormat="1" ht="12">
      <c r="A46" s="93"/>
      <c r="B46" s="94"/>
      <c r="F46" s="133"/>
      <c r="G46" s="134"/>
      <c r="H46" s="134"/>
      <c r="I46" s="134"/>
      <c r="J46" s="134"/>
      <c r="K46" s="134"/>
      <c r="L46" s="134"/>
      <c r="M46" s="134"/>
      <c r="N46" s="159"/>
      <c r="O46" s="92"/>
      <c r="P46" s="158"/>
      <c r="Q46" s="92"/>
    </row>
    <row r="47" spans="1:17" s="88" customFormat="1" ht="18" customHeight="1">
      <c r="A47" s="93"/>
      <c r="B47" s="94"/>
      <c r="F47" s="133"/>
      <c r="G47" s="134"/>
      <c r="H47" s="134"/>
      <c r="I47" s="134"/>
      <c r="J47" s="134"/>
      <c r="K47" s="134"/>
      <c r="L47" s="134"/>
      <c r="M47" s="134"/>
      <c r="N47" s="159"/>
      <c r="O47" s="92"/>
      <c r="P47" s="158"/>
      <c r="Q47" s="92"/>
    </row>
    <row r="48" spans="1:17" s="88" customFormat="1" ht="18" customHeight="1">
      <c r="A48" s="93"/>
      <c r="B48" s="94"/>
      <c r="F48" s="133"/>
      <c r="G48" s="134"/>
      <c r="H48" s="134"/>
      <c r="I48" s="134"/>
      <c r="J48" s="134"/>
      <c r="K48" s="134"/>
      <c r="L48" s="134"/>
      <c r="M48" s="134"/>
      <c r="N48" s="160"/>
      <c r="O48" s="92"/>
      <c r="P48" s="161"/>
      <c r="Q48" s="92"/>
    </row>
  </sheetData>
  <sheetProtection/>
  <mergeCells count="14">
    <mergeCell ref="A2:P2"/>
    <mergeCell ref="B4:I4"/>
    <mergeCell ref="J4:O4"/>
    <mergeCell ref="B5:E5"/>
    <mergeCell ref="J5:M5"/>
    <mergeCell ref="A4:A6"/>
    <mergeCell ref="A17:A18"/>
    <mergeCell ref="F5:F6"/>
    <mergeCell ref="G5:G6"/>
    <mergeCell ref="H5:H6"/>
    <mergeCell ref="I5:I6"/>
    <mergeCell ref="N5:N6"/>
    <mergeCell ref="O5:O6"/>
    <mergeCell ref="P4:P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showZeros="0" zoomScaleSheetLayoutView="100" workbookViewId="0" topLeftCell="C1">
      <selection activeCell="J35" sqref="J35"/>
    </sheetView>
  </sheetViews>
  <sheetFormatPr defaultColWidth="9.00390625" defaultRowHeight="14.25"/>
  <cols>
    <col min="1" max="1" width="9.25390625" style="62" hidden="1" customWidth="1"/>
    <col min="2" max="2" width="2.50390625" style="62" hidden="1" customWidth="1"/>
    <col min="3" max="3" width="20.75390625" style="62" customWidth="1"/>
    <col min="4" max="4" width="5.875" style="62" customWidth="1"/>
    <col min="5" max="5" width="6.25390625" style="62" customWidth="1"/>
    <col min="6" max="6" width="7.75390625" style="62" customWidth="1"/>
    <col min="7" max="7" width="34.00390625" style="62" customWidth="1"/>
    <col min="8" max="8" width="6.125" style="63" customWidth="1"/>
    <col min="9" max="9" width="6.75390625" style="63" customWidth="1"/>
    <col min="10" max="10" width="6.125" style="62" customWidth="1"/>
    <col min="11" max="11" width="9.875" style="62" customWidth="1"/>
    <col min="12" max="16384" width="9.00390625" style="62" customWidth="1"/>
  </cols>
  <sheetData>
    <row r="1" ht="12.75" customHeight="1">
      <c r="C1" s="64" t="s">
        <v>261</v>
      </c>
    </row>
    <row r="2" spans="3:10" ht="23.25" customHeight="1">
      <c r="C2" s="65" t="s">
        <v>262</v>
      </c>
      <c r="D2" s="65"/>
      <c r="E2" s="65"/>
      <c r="F2" s="65"/>
      <c r="G2" s="65"/>
      <c r="H2" s="65"/>
      <c r="I2" s="65"/>
      <c r="J2" s="65"/>
    </row>
    <row r="3" spans="3:10" ht="17.25" customHeight="1">
      <c r="C3" s="66"/>
      <c r="G3" s="67" t="s">
        <v>2</v>
      </c>
      <c r="H3" s="67"/>
      <c r="I3" s="67"/>
      <c r="J3" s="67"/>
    </row>
    <row r="4" spans="1:10" ht="45" customHeight="1">
      <c r="A4" s="68" t="s">
        <v>263</v>
      </c>
      <c r="B4" s="69"/>
      <c r="C4" s="70" t="s">
        <v>264</v>
      </c>
      <c r="D4" s="71" t="s">
        <v>265</v>
      </c>
      <c r="E4" s="71" t="s">
        <v>266</v>
      </c>
      <c r="F4" s="71" t="s">
        <v>267</v>
      </c>
      <c r="G4" s="70" t="s">
        <v>268</v>
      </c>
      <c r="H4" s="71" t="s">
        <v>269</v>
      </c>
      <c r="I4" s="71" t="s">
        <v>266</v>
      </c>
      <c r="J4" s="71" t="s">
        <v>267</v>
      </c>
    </row>
    <row r="5" spans="1:10" ht="19.5" customHeight="1">
      <c r="A5" s="68"/>
      <c r="B5" s="69">
        <v>1030143</v>
      </c>
      <c r="C5" s="72" t="s">
        <v>270</v>
      </c>
      <c r="D5" s="73">
        <f>D20</f>
        <v>81500</v>
      </c>
      <c r="E5" s="73">
        <f>E20</f>
        <v>67223</v>
      </c>
      <c r="F5" s="73">
        <f>E5-D5</f>
        <v>-14277</v>
      </c>
      <c r="G5" s="72" t="s">
        <v>271</v>
      </c>
      <c r="H5" s="74">
        <f>H6+H20+H17+H18+H19</f>
        <v>81440</v>
      </c>
      <c r="I5" s="74">
        <f>I6+I20+I17+I18+I19</f>
        <v>67163</v>
      </c>
      <c r="J5" s="74">
        <f>J6+J20+J19+J17+J18</f>
        <v>-14277</v>
      </c>
    </row>
    <row r="6" spans="1:10" ht="19.5" customHeight="1">
      <c r="A6" s="68">
        <v>1030127</v>
      </c>
      <c r="B6" s="75">
        <v>1030118</v>
      </c>
      <c r="C6" s="72" t="s">
        <v>272</v>
      </c>
      <c r="D6" s="70"/>
      <c r="E6" s="70"/>
      <c r="F6" s="70"/>
      <c r="G6" s="72" t="s">
        <v>273</v>
      </c>
      <c r="H6" s="74">
        <f>SUM(H7:H16)</f>
        <v>73890</v>
      </c>
      <c r="I6" s="74">
        <f>SUM(I7:I16)</f>
        <v>59613</v>
      </c>
      <c r="J6" s="70">
        <f>J7+J8+J9</f>
        <v>-14277</v>
      </c>
    </row>
    <row r="7" spans="1:10" ht="15.75" customHeight="1">
      <c r="A7" s="76">
        <v>1030138</v>
      </c>
      <c r="B7" s="69">
        <v>1030119</v>
      </c>
      <c r="C7" s="72" t="s">
        <v>274</v>
      </c>
      <c r="D7" s="74"/>
      <c r="E7" s="74"/>
      <c r="F7" s="70"/>
      <c r="G7" s="72" t="s">
        <v>275</v>
      </c>
      <c r="H7" s="74"/>
      <c r="I7" s="74"/>
      <c r="J7" s="70"/>
    </row>
    <row r="8" spans="1:10" ht="18" customHeight="1">
      <c r="A8" s="77"/>
      <c r="B8" s="75">
        <v>1030138</v>
      </c>
      <c r="C8" s="72" t="s">
        <v>276</v>
      </c>
      <c r="D8" s="70"/>
      <c r="E8" s="70"/>
      <c r="F8" s="70"/>
      <c r="G8" s="72" t="s">
        <v>277</v>
      </c>
      <c r="H8" s="74">
        <v>7040</v>
      </c>
      <c r="I8" s="74">
        <v>7040</v>
      </c>
      <c r="J8" s="70">
        <f>I8-H8</f>
        <v>0</v>
      </c>
    </row>
    <row r="9" spans="1:10" ht="18" customHeight="1">
      <c r="A9" s="77"/>
      <c r="B9" s="75"/>
      <c r="C9" s="72" t="s">
        <v>278</v>
      </c>
      <c r="D9" s="70"/>
      <c r="E9" s="70"/>
      <c r="F9" s="70"/>
      <c r="G9" s="72" t="s">
        <v>279</v>
      </c>
      <c r="H9" s="74">
        <v>66850</v>
      </c>
      <c r="I9" s="74">
        <v>52573</v>
      </c>
      <c r="J9" s="70">
        <f>I9-H9</f>
        <v>-14277</v>
      </c>
    </row>
    <row r="10" spans="1:10" ht="15.75" customHeight="1">
      <c r="A10" s="77">
        <v>103014304</v>
      </c>
      <c r="B10" s="78"/>
      <c r="C10" s="79" t="s">
        <v>280</v>
      </c>
      <c r="D10" s="70"/>
      <c r="E10" s="70"/>
      <c r="F10" s="70"/>
      <c r="G10" s="72" t="s">
        <v>281</v>
      </c>
      <c r="H10" s="74"/>
      <c r="I10" s="74"/>
      <c r="J10" s="70"/>
    </row>
    <row r="11" spans="1:10" ht="15.75" customHeight="1">
      <c r="A11" s="77"/>
      <c r="B11" s="78"/>
      <c r="C11" s="79" t="s">
        <v>282</v>
      </c>
      <c r="D11" s="70"/>
      <c r="E11" s="70"/>
      <c r="F11" s="70"/>
      <c r="G11" s="72" t="s">
        <v>283</v>
      </c>
      <c r="H11" s="74"/>
      <c r="I11" s="74"/>
      <c r="J11" s="70"/>
    </row>
    <row r="12" spans="1:10" ht="15.75" customHeight="1">
      <c r="A12" s="80">
        <v>1030146</v>
      </c>
      <c r="B12" s="81">
        <v>1030146</v>
      </c>
      <c r="C12" s="72" t="s">
        <v>284</v>
      </c>
      <c r="D12" s="70">
        <v>4500</v>
      </c>
      <c r="E12" s="70">
        <f>3560+940</f>
        <v>4500</v>
      </c>
      <c r="F12" s="70">
        <f aca="true" t="shared" si="0" ref="F12:F18">E12-D12</f>
        <v>0</v>
      </c>
      <c r="G12" s="66" t="s">
        <v>285</v>
      </c>
      <c r="H12" s="74"/>
      <c r="I12" s="74"/>
      <c r="J12" s="70"/>
    </row>
    <row r="13" spans="1:10" ht="15.75" customHeight="1">
      <c r="A13" s="80">
        <v>1030147</v>
      </c>
      <c r="B13" s="81">
        <v>1030147</v>
      </c>
      <c r="C13" s="72" t="s">
        <v>286</v>
      </c>
      <c r="D13" s="70">
        <v>200</v>
      </c>
      <c r="E13" s="70">
        <v>200</v>
      </c>
      <c r="F13" s="70">
        <f t="shared" si="0"/>
        <v>0</v>
      </c>
      <c r="G13" s="72" t="s">
        <v>287</v>
      </c>
      <c r="H13" s="74"/>
      <c r="I13" s="74"/>
      <c r="J13" s="70"/>
    </row>
    <row r="14" spans="1:10" ht="16.5" customHeight="1">
      <c r="A14" s="80">
        <v>1030148</v>
      </c>
      <c r="B14" s="81">
        <v>1030148</v>
      </c>
      <c r="C14" s="72" t="s">
        <v>288</v>
      </c>
      <c r="D14" s="70">
        <f>SUM(D15:D17)</f>
        <v>73890</v>
      </c>
      <c r="E14" s="70">
        <f>SUM(E15:E17)</f>
        <v>59613</v>
      </c>
      <c r="F14" s="70">
        <f t="shared" si="0"/>
        <v>-14277</v>
      </c>
      <c r="G14" s="72" t="s">
        <v>289</v>
      </c>
      <c r="H14" s="74"/>
      <c r="I14" s="74"/>
      <c r="J14" s="70"/>
    </row>
    <row r="15" spans="1:10" ht="15.75" customHeight="1">
      <c r="A15" s="68">
        <v>103014801</v>
      </c>
      <c r="B15" s="69">
        <v>103014801</v>
      </c>
      <c r="C15" s="72" t="s">
        <v>290</v>
      </c>
      <c r="D15" s="70">
        <v>73300</v>
      </c>
      <c r="E15" s="70">
        <f>56758+3795-940</f>
        <v>59613</v>
      </c>
      <c r="F15" s="70">
        <f t="shared" si="0"/>
        <v>-13687</v>
      </c>
      <c r="G15" s="79" t="s">
        <v>291</v>
      </c>
      <c r="H15" s="74"/>
      <c r="I15" s="74"/>
      <c r="J15" s="70"/>
    </row>
    <row r="16" spans="1:10" ht="18.75" customHeight="1">
      <c r="A16" s="80">
        <v>103014804</v>
      </c>
      <c r="B16" s="81">
        <v>103014804</v>
      </c>
      <c r="C16" s="72" t="s">
        <v>292</v>
      </c>
      <c r="D16" s="70">
        <v>590</v>
      </c>
      <c r="E16" s="70"/>
      <c r="F16" s="70">
        <f t="shared" si="0"/>
        <v>-590</v>
      </c>
      <c r="G16" s="72" t="s">
        <v>293</v>
      </c>
      <c r="H16" s="74"/>
      <c r="I16" s="74"/>
      <c r="J16" s="70"/>
    </row>
    <row r="17" spans="1:10" ht="15.75" customHeight="1">
      <c r="A17" s="80">
        <v>103014805</v>
      </c>
      <c r="B17" s="81">
        <v>103014805</v>
      </c>
      <c r="C17" s="72" t="s">
        <v>294</v>
      </c>
      <c r="D17" s="70"/>
      <c r="E17" s="70"/>
      <c r="F17" s="70">
        <f t="shared" si="0"/>
        <v>0</v>
      </c>
      <c r="G17" s="72" t="s">
        <v>295</v>
      </c>
      <c r="H17" s="74">
        <v>4500</v>
      </c>
      <c r="I17" s="74">
        <v>4500</v>
      </c>
      <c r="J17" s="70">
        <f>I17-H17</f>
        <v>0</v>
      </c>
    </row>
    <row r="18" spans="1:10" ht="15.75" customHeight="1">
      <c r="A18" s="68"/>
      <c r="B18" s="69"/>
      <c r="C18" s="72" t="s">
        <v>296</v>
      </c>
      <c r="D18" s="70">
        <v>2910</v>
      </c>
      <c r="E18" s="70">
        <v>2910</v>
      </c>
      <c r="F18" s="70">
        <f t="shared" si="0"/>
        <v>0</v>
      </c>
      <c r="G18" s="72" t="s">
        <v>297</v>
      </c>
      <c r="H18" s="74">
        <v>140</v>
      </c>
      <c r="I18" s="74">
        <v>140</v>
      </c>
      <c r="J18" s="70">
        <f>I18-H18</f>
        <v>0</v>
      </c>
    </row>
    <row r="19" spans="1:10" ht="18" customHeight="1">
      <c r="A19" s="80">
        <v>1030156</v>
      </c>
      <c r="B19" s="81">
        <v>1030156</v>
      </c>
      <c r="C19" s="72" t="s">
        <v>298</v>
      </c>
      <c r="D19" s="70"/>
      <c r="E19" s="70"/>
      <c r="F19" s="70"/>
      <c r="G19" s="72" t="s">
        <v>299</v>
      </c>
      <c r="H19" s="74">
        <v>2910</v>
      </c>
      <c r="I19" s="74">
        <v>2910</v>
      </c>
      <c r="J19" s="70">
        <f>I19-H19</f>
        <v>0</v>
      </c>
    </row>
    <row r="20" spans="1:10" ht="15.75" customHeight="1">
      <c r="A20" s="80"/>
      <c r="B20" s="81"/>
      <c r="C20" s="82" t="s">
        <v>300</v>
      </c>
      <c r="D20" s="83">
        <f>SUM(D6,D7,D11,D12,D13,D14,D18)</f>
        <v>81500</v>
      </c>
      <c r="E20" s="83">
        <f>E12+E13+E14+E18</f>
        <v>67223</v>
      </c>
      <c r="F20" s="83">
        <f>F14+F18+F13+F12</f>
        <v>-14277</v>
      </c>
      <c r="G20" s="72" t="s">
        <v>301</v>
      </c>
      <c r="H20" s="74"/>
      <c r="I20" s="74"/>
      <c r="J20" s="70"/>
    </row>
    <row r="21" spans="1:10" ht="15.75" customHeight="1">
      <c r="A21" s="68"/>
      <c r="B21" s="69"/>
      <c r="C21" s="79" t="s">
        <v>302</v>
      </c>
      <c r="D21" s="70"/>
      <c r="E21" s="70">
        <v>77000</v>
      </c>
      <c r="F21" s="70">
        <f>E21-D21</f>
        <v>77000</v>
      </c>
      <c r="G21" s="72" t="s">
        <v>303</v>
      </c>
      <c r="H21" s="74"/>
      <c r="I21" s="74"/>
      <c r="J21" s="70"/>
    </row>
    <row r="22" spans="1:10" ht="15.75" customHeight="1">
      <c r="A22" s="69"/>
      <c r="B22" s="69"/>
      <c r="C22" s="79" t="s">
        <v>77</v>
      </c>
      <c r="D22" s="70"/>
      <c r="E22" s="70"/>
      <c r="F22" s="70">
        <f>E22-D22</f>
        <v>0</v>
      </c>
      <c r="G22" s="72" t="s">
        <v>304</v>
      </c>
      <c r="H22" s="74"/>
      <c r="I22" s="74"/>
      <c r="J22" s="70"/>
    </row>
    <row r="23" spans="1:10" ht="15.75" customHeight="1">
      <c r="A23" s="69"/>
      <c r="B23" s="69"/>
      <c r="C23" s="72"/>
      <c r="D23" s="70"/>
      <c r="E23" s="70"/>
      <c r="F23" s="70">
        <f>E23-D23</f>
        <v>0</v>
      </c>
      <c r="G23" s="72" t="s">
        <v>305</v>
      </c>
      <c r="H23" s="74"/>
      <c r="I23" s="74"/>
      <c r="J23" s="70"/>
    </row>
    <row r="24" spans="1:10" ht="15.75" customHeight="1">
      <c r="A24" s="69"/>
      <c r="B24" s="69"/>
      <c r="C24" s="79"/>
      <c r="D24" s="70"/>
      <c r="E24" s="70"/>
      <c r="F24" s="70">
        <f>E24-D24</f>
        <v>0</v>
      </c>
      <c r="G24" s="72" t="s">
        <v>306</v>
      </c>
      <c r="H24" s="74">
        <f>SUM(H27,H25)</f>
        <v>0</v>
      </c>
      <c r="I24" s="74">
        <f>SUM(I27,I25)</f>
        <v>0</v>
      </c>
      <c r="J24" s="70"/>
    </row>
    <row r="25" spans="1:10" ht="15.75" customHeight="1">
      <c r="A25" s="69"/>
      <c r="B25" s="69"/>
      <c r="C25" s="79"/>
      <c r="D25" s="70"/>
      <c r="E25" s="70"/>
      <c r="F25" s="70"/>
      <c r="G25" s="72" t="s">
        <v>307</v>
      </c>
      <c r="H25" s="74">
        <f>SUM(H26)</f>
        <v>0</v>
      </c>
      <c r="I25" s="74">
        <f>SUM(I26)</f>
        <v>0</v>
      </c>
      <c r="J25" s="70"/>
    </row>
    <row r="26" spans="2:10" ht="15.75" customHeight="1">
      <c r="B26" s="69"/>
      <c r="C26" s="79"/>
      <c r="D26" s="68"/>
      <c r="E26" s="68"/>
      <c r="F26" s="70"/>
      <c r="G26" s="72" t="s">
        <v>308</v>
      </c>
      <c r="H26" s="74"/>
      <c r="I26" s="74"/>
      <c r="J26" s="70"/>
    </row>
    <row r="27" spans="2:10" ht="15.75" customHeight="1">
      <c r="B27" s="69"/>
      <c r="C27" s="72"/>
      <c r="D27" s="68"/>
      <c r="E27" s="84"/>
      <c r="F27" s="70">
        <f>E27-D27</f>
        <v>0</v>
      </c>
      <c r="G27" s="79" t="s">
        <v>309</v>
      </c>
      <c r="H27" s="74">
        <f>SUM(H28)</f>
        <v>0</v>
      </c>
      <c r="I27" s="74">
        <f>SUM(I28)</f>
        <v>0</v>
      </c>
      <c r="J27" s="70"/>
    </row>
    <row r="28" spans="2:10" ht="15.75" customHeight="1">
      <c r="B28" s="69"/>
      <c r="C28" s="72"/>
      <c r="D28" s="68"/>
      <c r="E28" s="84"/>
      <c r="F28" s="70"/>
      <c r="G28" s="79" t="s">
        <v>310</v>
      </c>
      <c r="H28" s="74"/>
      <c r="I28" s="74"/>
      <c r="J28" s="70"/>
    </row>
    <row r="29" spans="2:10" ht="15.75" customHeight="1">
      <c r="B29" s="69"/>
      <c r="C29" s="72"/>
      <c r="D29" s="68"/>
      <c r="E29" s="84"/>
      <c r="F29" s="70">
        <f>E29-D29</f>
        <v>0</v>
      </c>
      <c r="G29" s="79" t="s">
        <v>311</v>
      </c>
      <c r="H29" s="74"/>
      <c r="I29" s="74">
        <v>77000</v>
      </c>
      <c r="J29" s="70">
        <v>77000</v>
      </c>
    </row>
    <row r="30" spans="2:10" ht="15.75" customHeight="1">
      <c r="B30" s="69"/>
      <c r="C30" s="79"/>
      <c r="D30" s="68"/>
      <c r="E30" s="68"/>
      <c r="F30" s="68"/>
      <c r="G30" s="82" t="s">
        <v>312</v>
      </c>
      <c r="H30" s="85">
        <f>H5+H21+H24+H29</f>
        <v>81440</v>
      </c>
      <c r="I30" s="85">
        <f>H30+J30</f>
        <v>144163</v>
      </c>
      <c r="J30" s="85">
        <f>J5+J29</f>
        <v>62723</v>
      </c>
    </row>
    <row r="31" spans="2:10" ht="15.75" customHeight="1">
      <c r="B31" s="69"/>
      <c r="C31" s="79"/>
      <c r="D31" s="68"/>
      <c r="E31" s="68"/>
      <c r="F31" s="68"/>
      <c r="G31" s="79" t="s">
        <v>313</v>
      </c>
      <c r="H31" s="74">
        <v>60</v>
      </c>
      <c r="I31" s="74">
        <v>60</v>
      </c>
      <c r="J31" s="70"/>
    </row>
    <row r="32" spans="2:10" ht="15.75" customHeight="1">
      <c r="B32" s="69"/>
      <c r="C32" s="79" t="s">
        <v>314</v>
      </c>
      <c r="D32" s="68"/>
      <c r="E32" s="68"/>
      <c r="F32" s="70"/>
      <c r="G32" s="79" t="s">
        <v>66</v>
      </c>
      <c r="H32" s="74"/>
      <c r="I32" s="74"/>
      <c r="J32" s="70"/>
    </row>
    <row r="33" spans="2:10" ht="16.5" customHeight="1">
      <c r="B33" s="69"/>
      <c r="C33" s="86" t="s">
        <v>83</v>
      </c>
      <c r="D33" s="83">
        <f>D20+D22+D23</f>
        <v>81500</v>
      </c>
      <c r="E33" s="83">
        <f>E20+E22+E23+E21</f>
        <v>144223</v>
      </c>
      <c r="F33" s="83">
        <f>F20+F22+F23+F21</f>
        <v>62723</v>
      </c>
      <c r="G33" s="86" t="s">
        <v>84</v>
      </c>
      <c r="H33" s="85">
        <f>H30+H32+H31</f>
        <v>81500</v>
      </c>
      <c r="I33" s="85">
        <f>I30+I32+I31</f>
        <v>144223</v>
      </c>
      <c r="J33" s="85">
        <f>I33-H33</f>
        <v>62723</v>
      </c>
    </row>
    <row r="34" spans="3:10" ht="19.5" customHeight="1">
      <c r="C34" s="87" t="s">
        <v>315</v>
      </c>
      <c r="D34" s="87"/>
      <c r="E34" s="87"/>
      <c r="F34" s="87"/>
      <c r="G34" s="87"/>
      <c r="H34" s="87"/>
      <c r="I34" s="87"/>
      <c r="J34" s="87"/>
    </row>
  </sheetData>
  <sheetProtection/>
  <mergeCells count="3">
    <mergeCell ref="C2:J2"/>
    <mergeCell ref="G3:J3"/>
    <mergeCell ref="C34:J34"/>
  </mergeCells>
  <printOptions/>
  <pageMargins left="0.3145833333333333" right="0.15694444444444444" top="0.5902777777777778" bottom="1" header="0.275" footer="0.5"/>
  <pageSetup horizontalDpi="600" verticalDpi="600" orientation="portrait" paperSize="9" scale="96"/>
</worksheet>
</file>

<file path=xl/worksheets/sheet4.xml><?xml version="1.0" encoding="utf-8"?>
<worksheet xmlns="http://schemas.openxmlformats.org/spreadsheetml/2006/main" xmlns:r="http://schemas.openxmlformats.org/officeDocument/2006/relationships">
  <dimension ref="A1:IM52"/>
  <sheetViews>
    <sheetView zoomScaleSheetLayoutView="100" workbookViewId="0" topLeftCell="A1">
      <selection activeCell="G11" sqref="G11"/>
    </sheetView>
  </sheetViews>
  <sheetFormatPr defaultColWidth="9.00390625" defaultRowHeight="14.25"/>
  <cols>
    <col min="1" max="1" width="10.375" style="1" customWidth="1"/>
    <col min="2" max="2" width="4.375" style="1" customWidth="1"/>
    <col min="3" max="4" width="4.25390625" style="1" customWidth="1"/>
    <col min="5" max="5" width="6.875" style="1" customWidth="1"/>
    <col min="6" max="6" width="18.00390625" style="4" customWidth="1"/>
    <col min="7" max="7" width="9.25390625" style="5" customWidth="1"/>
    <col min="8" max="8" width="8.125" style="5" customWidth="1"/>
    <col min="9" max="9" width="7.75390625" style="5" customWidth="1"/>
    <col min="10" max="12" width="4.25390625" style="5" customWidth="1"/>
    <col min="13" max="13" width="10.25390625" style="5" customWidth="1"/>
    <col min="14" max="14" width="7.875" style="6" customWidth="1"/>
    <col min="15" max="15" width="9.75390625" style="1" customWidth="1"/>
    <col min="16" max="16" width="17.125" style="1" customWidth="1"/>
    <col min="17" max="16384" width="9.00390625" style="1" customWidth="1"/>
  </cols>
  <sheetData>
    <row r="1" spans="1:14" s="1" customFormat="1" ht="18" customHeight="1">
      <c r="A1" s="7" t="s">
        <v>316</v>
      </c>
      <c r="B1" s="8"/>
      <c r="C1" s="8"/>
      <c r="D1" s="8"/>
      <c r="E1" s="8"/>
      <c r="F1" s="4"/>
      <c r="G1" s="5"/>
      <c r="H1" s="5"/>
      <c r="I1" s="5"/>
      <c r="J1" s="5"/>
      <c r="K1" s="5"/>
      <c r="L1" s="5"/>
      <c r="M1" s="5"/>
      <c r="N1" s="6"/>
    </row>
    <row r="2" spans="6:17" s="1" customFormat="1" ht="28.5" customHeight="1">
      <c r="F2" s="9" t="s">
        <v>317</v>
      </c>
      <c r="G2" s="9"/>
      <c r="H2" s="9"/>
      <c r="I2" s="9"/>
      <c r="J2" s="9"/>
      <c r="K2" s="9"/>
      <c r="L2" s="9"/>
      <c r="M2" s="9"/>
      <c r="N2" s="9"/>
      <c r="O2" s="9"/>
      <c r="P2" s="9"/>
      <c r="Q2" s="59"/>
    </row>
    <row r="3" spans="6:17" s="1" customFormat="1" ht="16.5" customHeight="1">
      <c r="F3" s="10"/>
      <c r="G3" s="10"/>
      <c r="H3" s="10"/>
      <c r="I3" s="10"/>
      <c r="J3" s="10"/>
      <c r="K3" s="10"/>
      <c r="L3" s="10"/>
      <c r="M3" s="10"/>
      <c r="N3" s="10"/>
      <c r="O3" s="41" t="s">
        <v>2</v>
      </c>
      <c r="P3" s="41"/>
      <c r="Q3" s="60"/>
    </row>
    <row r="4" spans="1:16" s="2" customFormat="1" ht="21.75" customHeight="1">
      <c r="A4" s="11" t="s">
        <v>87</v>
      </c>
      <c r="B4" s="12" t="s">
        <v>318</v>
      </c>
      <c r="C4" s="13"/>
      <c r="D4" s="13"/>
      <c r="E4" s="13"/>
      <c r="F4" s="13"/>
      <c r="G4" s="13"/>
      <c r="H4" s="13"/>
      <c r="I4" s="42"/>
      <c r="J4" s="12" t="s">
        <v>319</v>
      </c>
      <c r="K4" s="13"/>
      <c r="L4" s="13"/>
      <c r="M4" s="13"/>
      <c r="N4" s="13"/>
      <c r="O4" s="43"/>
      <c r="P4" s="44" t="s">
        <v>90</v>
      </c>
    </row>
    <row r="5" spans="1:16" s="2" customFormat="1" ht="21" customHeight="1">
      <c r="A5" s="14"/>
      <c r="B5" s="15" t="s">
        <v>91</v>
      </c>
      <c r="C5" s="15"/>
      <c r="D5" s="15"/>
      <c r="E5" s="16"/>
      <c r="F5" s="11" t="s">
        <v>92</v>
      </c>
      <c r="G5" s="17" t="s">
        <v>93</v>
      </c>
      <c r="H5" s="18" t="s">
        <v>94</v>
      </c>
      <c r="I5" s="18" t="s">
        <v>95</v>
      </c>
      <c r="J5" s="15" t="s">
        <v>91</v>
      </c>
      <c r="K5" s="15"/>
      <c r="L5" s="15"/>
      <c r="M5" s="16"/>
      <c r="N5" s="11" t="s">
        <v>92</v>
      </c>
      <c r="O5" s="18" t="s">
        <v>96</v>
      </c>
      <c r="P5" s="44"/>
    </row>
    <row r="6" spans="1:16" s="2" customFormat="1" ht="51" customHeight="1">
      <c r="A6" s="19"/>
      <c r="B6" s="15" t="s">
        <v>97</v>
      </c>
      <c r="C6" s="15" t="s">
        <v>98</v>
      </c>
      <c r="D6" s="15" t="s">
        <v>99</v>
      </c>
      <c r="E6" s="20" t="s">
        <v>100</v>
      </c>
      <c r="F6" s="19"/>
      <c r="G6" s="21"/>
      <c r="H6" s="22"/>
      <c r="I6" s="22"/>
      <c r="J6" s="15" t="s">
        <v>97</v>
      </c>
      <c r="K6" s="15" t="s">
        <v>98</v>
      </c>
      <c r="L6" s="15" t="s">
        <v>99</v>
      </c>
      <c r="M6" s="20" t="s">
        <v>100</v>
      </c>
      <c r="N6" s="19"/>
      <c r="O6" s="45"/>
      <c r="P6" s="44"/>
    </row>
    <row r="7" spans="1:16" s="1" customFormat="1" ht="37.5" customHeight="1">
      <c r="A7" s="23" t="s">
        <v>320</v>
      </c>
      <c r="B7" s="24" t="s">
        <v>167</v>
      </c>
      <c r="C7" s="24" t="s">
        <v>127</v>
      </c>
      <c r="D7" s="24" t="s">
        <v>112</v>
      </c>
      <c r="E7" s="24" t="s">
        <v>321</v>
      </c>
      <c r="F7" s="25" t="s">
        <v>322</v>
      </c>
      <c r="G7" s="26">
        <v>1573</v>
      </c>
      <c r="H7" s="26">
        <f aca="true" t="shared" si="0" ref="H7:H12">G7-I7</f>
        <v>1073</v>
      </c>
      <c r="I7" s="26">
        <v>500</v>
      </c>
      <c r="J7" s="24"/>
      <c r="K7" s="24"/>
      <c r="L7" s="24"/>
      <c r="M7" s="24"/>
      <c r="N7" s="46"/>
      <c r="O7" s="47"/>
      <c r="P7" s="48"/>
    </row>
    <row r="8" spans="1:247" s="3" customFormat="1" ht="36" customHeight="1">
      <c r="A8" s="23" t="s">
        <v>320</v>
      </c>
      <c r="B8" s="24" t="s">
        <v>167</v>
      </c>
      <c r="C8" s="24" t="s">
        <v>127</v>
      </c>
      <c r="D8" s="24" t="s">
        <v>112</v>
      </c>
      <c r="E8" s="24" t="s">
        <v>321</v>
      </c>
      <c r="F8" s="25" t="s">
        <v>189</v>
      </c>
      <c r="G8" s="26">
        <v>3000</v>
      </c>
      <c r="H8" s="26">
        <f t="shared" si="0"/>
        <v>0</v>
      </c>
      <c r="I8" s="26">
        <v>3000</v>
      </c>
      <c r="J8" s="24"/>
      <c r="K8" s="24"/>
      <c r="L8" s="24"/>
      <c r="M8" s="24"/>
      <c r="N8" s="46"/>
      <c r="O8" s="47"/>
      <c r="P8" s="32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  <c r="IL8" s="61"/>
      <c r="IM8" s="61"/>
    </row>
    <row r="9" spans="1:247" s="3" customFormat="1" ht="75" customHeight="1">
      <c r="A9" s="23" t="s">
        <v>320</v>
      </c>
      <c r="B9" s="24" t="s">
        <v>167</v>
      </c>
      <c r="C9" s="24" t="s">
        <v>323</v>
      </c>
      <c r="D9" s="24" t="s">
        <v>152</v>
      </c>
      <c r="E9" s="24" t="s">
        <v>324</v>
      </c>
      <c r="F9" s="25" t="s">
        <v>189</v>
      </c>
      <c r="G9" s="26">
        <v>2910</v>
      </c>
      <c r="H9" s="26">
        <f t="shared" si="0"/>
        <v>0</v>
      </c>
      <c r="I9" s="26">
        <v>2910</v>
      </c>
      <c r="J9" s="24"/>
      <c r="K9" s="24"/>
      <c r="L9" s="24"/>
      <c r="M9" s="24"/>
      <c r="N9" s="46"/>
      <c r="O9" s="47"/>
      <c r="P9" s="32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</row>
    <row r="10" spans="1:16" s="1" customFormat="1" ht="39" customHeight="1">
      <c r="A10" s="27" t="s">
        <v>193</v>
      </c>
      <c r="B10" s="24" t="s">
        <v>167</v>
      </c>
      <c r="C10" s="24" t="s">
        <v>127</v>
      </c>
      <c r="D10" s="24" t="s">
        <v>112</v>
      </c>
      <c r="E10" s="24" t="s">
        <v>321</v>
      </c>
      <c r="F10" s="25" t="s">
        <v>325</v>
      </c>
      <c r="G10" s="26">
        <v>3800</v>
      </c>
      <c r="H10" s="26">
        <f t="shared" si="0"/>
        <v>1083</v>
      </c>
      <c r="I10" s="26">
        <v>2717</v>
      </c>
      <c r="J10" s="32"/>
      <c r="K10" s="32"/>
      <c r="L10" s="32"/>
      <c r="M10" s="48"/>
      <c r="N10" s="32"/>
      <c r="O10" s="32"/>
      <c r="P10" s="32"/>
    </row>
    <row r="11" spans="1:16" s="1" customFormat="1" ht="270" customHeight="1">
      <c r="A11" s="23" t="s">
        <v>213</v>
      </c>
      <c r="B11" s="24" t="s">
        <v>167</v>
      </c>
      <c r="C11" s="24" t="s">
        <v>127</v>
      </c>
      <c r="D11" s="24" t="s">
        <v>112</v>
      </c>
      <c r="E11" s="24" t="s">
        <v>321</v>
      </c>
      <c r="F11" s="25" t="s">
        <v>326</v>
      </c>
      <c r="G11" s="26">
        <v>19943</v>
      </c>
      <c r="H11" s="26">
        <f t="shared" si="0"/>
        <v>14151</v>
      </c>
      <c r="I11" s="26">
        <v>5792</v>
      </c>
      <c r="J11" s="24">
        <v>229</v>
      </c>
      <c r="K11" s="24" t="s">
        <v>229</v>
      </c>
      <c r="L11" s="24" t="s">
        <v>106</v>
      </c>
      <c r="M11" s="49" t="s">
        <v>327</v>
      </c>
      <c r="N11" s="50" t="s">
        <v>328</v>
      </c>
      <c r="O11" s="51">
        <v>77000</v>
      </c>
      <c r="P11" s="52" t="s">
        <v>329</v>
      </c>
    </row>
    <row r="12" spans="1:16" s="1" customFormat="1" ht="45" customHeight="1">
      <c r="A12" s="23" t="s">
        <v>213</v>
      </c>
      <c r="B12" s="24" t="s">
        <v>167</v>
      </c>
      <c r="C12" s="24" t="s">
        <v>127</v>
      </c>
      <c r="D12" s="24" t="s">
        <v>112</v>
      </c>
      <c r="E12" s="24" t="s">
        <v>321</v>
      </c>
      <c r="F12" s="25" t="s">
        <v>330</v>
      </c>
      <c r="G12" s="26">
        <v>20000</v>
      </c>
      <c r="H12" s="26">
        <f t="shared" si="0"/>
        <v>10000</v>
      </c>
      <c r="I12" s="26">
        <v>10000</v>
      </c>
      <c r="J12" s="53"/>
      <c r="K12" s="53"/>
      <c r="L12" s="53"/>
      <c r="M12" s="48"/>
      <c r="N12" s="32"/>
      <c r="O12" s="32"/>
      <c r="P12" s="32"/>
    </row>
    <row r="13" spans="1:16" ht="36" customHeight="1">
      <c r="A13" s="28" t="s">
        <v>331</v>
      </c>
      <c r="B13" s="29"/>
      <c r="C13" s="29"/>
      <c r="D13" s="29"/>
      <c r="E13" s="29"/>
      <c r="F13" s="30"/>
      <c r="G13" s="31"/>
      <c r="H13" s="32"/>
      <c r="I13" s="54"/>
      <c r="J13" s="24" t="s">
        <v>167</v>
      </c>
      <c r="K13" s="24" t="s">
        <v>127</v>
      </c>
      <c r="L13" s="24" t="s">
        <v>112</v>
      </c>
      <c r="M13" s="24" t="s">
        <v>321</v>
      </c>
      <c r="N13" s="46" t="s">
        <v>249</v>
      </c>
      <c r="O13" s="51">
        <v>1992</v>
      </c>
      <c r="P13" s="48"/>
    </row>
    <row r="14" spans="1:16" ht="33" customHeight="1">
      <c r="A14" s="33" t="s">
        <v>332</v>
      </c>
      <c r="B14" s="29"/>
      <c r="C14" s="29"/>
      <c r="D14" s="29"/>
      <c r="E14" s="29"/>
      <c r="F14" s="34"/>
      <c r="G14" s="35"/>
      <c r="H14" s="32"/>
      <c r="I14" s="54"/>
      <c r="J14" s="24" t="s">
        <v>167</v>
      </c>
      <c r="K14" s="24" t="s">
        <v>127</v>
      </c>
      <c r="L14" s="24" t="s">
        <v>112</v>
      </c>
      <c r="M14" s="24" t="s">
        <v>321</v>
      </c>
      <c r="N14" s="46" t="s">
        <v>333</v>
      </c>
      <c r="O14" s="51">
        <v>3150</v>
      </c>
      <c r="P14" s="48"/>
    </row>
    <row r="15" spans="1:16" ht="48" customHeight="1">
      <c r="A15" s="33"/>
      <c r="B15" s="29"/>
      <c r="C15" s="29"/>
      <c r="D15" s="29"/>
      <c r="E15" s="29"/>
      <c r="F15" s="34"/>
      <c r="G15" s="35"/>
      <c r="H15" s="32"/>
      <c r="I15" s="54"/>
      <c r="J15" s="24" t="s">
        <v>167</v>
      </c>
      <c r="K15" s="24" t="s">
        <v>323</v>
      </c>
      <c r="L15" s="24" t="s">
        <v>152</v>
      </c>
      <c r="M15" s="24" t="s">
        <v>324</v>
      </c>
      <c r="N15" s="46" t="s">
        <v>334</v>
      </c>
      <c r="O15" s="51">
        <v>2910</v>
      </c>
      <c r="P15" s="48"/>
    </row>
    <row r="16" spans="1:16" ht="30.75" customHeight="1">
      <c r="A16" s="28"/>
      <c r="B16" s="29"/>
      <c r="C16" s="29"/>
      <c r="D16" s="29"/>
      <c r="E16" s="29"/>
      <c r="F16" s="34"/>
      <c r="G16" s="35"/>
      <c r="H16" s="32"/>
      <c r="I16" s="54"/>
      <c r="J16" s="24" t="s">
        <v>167</v>
      </c>
      <c r="K16" s="24" t="s">
        <v>127</v>
      </c>
      <c r="L16" s="24" t="s">
        <v>112</v>
      </c>
      <c r="M16" s="24" t="s">
        <v>321</v>
      </c>
      <c r="N16" s="50" t="s">
        <v>334</v>
      </c>
      <c r="O16" s="51">
        <v>2590</v>
      </c>
      <c r="P16" s="48"/>
    </row>
    <row r="17" spans="1:16" s="1" customFormat="1" ht="39.75" customHeight="1">
      <c r="A17" s="36" t="s">
        <v>260</v>
      </c>
      <c r="B17" s="36"/>
      <c r="C17" s="36"/>
      <c r="D17" s="36"/>
      <c r="E17" s="36"/>
      <c r="F17" s="37"/>
      <c r="G17" s="38">
        <f aca="true" t="shared" si="1" ref="G17:I17">SUM(G7:G16)</f>
        <v>51226</v>
      </c>
      <c r="H17" s="38">
        <f t="shared" si="1"/>
        <v>26307</v>
      </c>
      <c r="I17" s="38">
        <f t="shared" si="1"/>
        <v>24919</v>
      </c>
      <c r="J17" s="55"/>
      <c r="K17" s="55"/>
      <c r="L17" s="55"/>
      <c r="M17" s="55"/>
      <c r="N17" s="56"/>
      <c r="O17" s="38">
        <f>SUM(O7:O16)</f>
        <v>87642</v>
      </c>
      <c r="P17" s="57"/>
    </row>
    <row r="18" spans="6:14" s="1" customFormat="1" ht="13.5">
      <c r="F18" s="4"/>
      <c r="G18" s="39"/>
      <c r="H18" s="39"/>
      <c r="I18" s="39"/>
      <c r="J18" s="39"/>
      <c r="K18" s="39"/>
      <c r="L18" s="39"/>
      <c r="M18" s="39"/>
      <c r="N18" s="58"/>
    </row>
    <row r="19" spans="6:14" s="1" customFormat="1" ht="13.5">
      <c r="F19" s="4"/>
      <c r="G19" s="39"/>
      <c r="H19" s="39"/>
      <c r="I19" s="39"/>
      <c r="J19" s="39"/>
      <c r="K19" s="39"/>
      <c r="L19" s="39"/>
      <c r="M19" s="39"/>
      <c r="N19" s="58"/>
    </row>
    <row r="20" spans="6:14" s="1" customFormat="1" ht="13.5">
      <c r="F20" s="4"/>
      <c r="G20" s="40"/>
      <c r="H20" s="40"/>
      <c r="I20" s="40"/>
      <c r="J20" s="40"/>
      <c r="K20" s="40"/>
      <c r="L20" s="40"/>
      <c r="M20" s="40"/>
      <c r="N20" s="58"/>
    </row>
    <row r="21" spans="6:14" s="1" customFormat="1" ht="13.5">
      <c r="F21" s="4"/>
      <c r="G21" s="5"/>
      <c r="H21" s="5"/>
      <c r="I21" s="5"/>
      <c r="J21" s="5"/>
      <c r="K21" s="5"/>
      <c r="L21" s="5"/>
      <c r="M21" s="5"/>
      <c r="N21" s="58"/>
    </row>
    <row r="22" spans="6:14" s="1" customFormat="1" ht="13.5">
      <c r="F22" s="4"/>
      <c r="G22" s="5"/>
      <c r="H22" s="5"/>
      <c r="I22" s="5"/>
      <c r="J22" s="5"/>
      <c r="K22" s="5"/>
      <c r="L22" s="5"/>
      <c r="M22" s="5"/>
      <c r="N22" s="58"/>
    </row>
    <row r="23" spans="6:14" s="1" customFormat="1" ht="13.5">
      <c r="F23" s="4"/>
      <c r="G23" s="5"/>
      <c r="H23" s="5"/>
      <c r="I23" s="5"/>
      <c r="J23" s="5"/>
      <c r="K23" s="5"/>
      <c r="L23" s="5"/>
      <c r="M23" s="5"/>
      <c r="N23" s="58"/>
    </row>
    <row r="24" spans="6:14" s="1" customFormat="1" ht="19.5" customHeight="1">
      <c r="F24" s="4"/>
      <c r="G24" s="5"/>
      <c r="H24" s="5"/>
      <c r="I24" s="5"/>
      <c r="J24" s="5"/>
      <c r="K24" s="5"/>
      <c r="L24" s="5"/>
      <c r="M24" s="5"/>
      <c r="N24" s="58"/>
    </row>
    <row r="25" spans="6:14" s="1" customFormat="1" ht="19.5" customHeight="1">
      <c r="F25" s="4"/>
      <c r="G25" s="5"/>
      <c r="H25" s="5"/>
      <c r="I25" s="5"/>
      <c r="J25" s="5"/>
      <c r="K25" s="5"/>
      <c r="L25" s="5"/>
      <c r="M25" s="5"/>
      <c r="N25" s="58"/>
    </row>
    <row r="26" spans="6:14" s="1" customFormat="1" ht="19.5" customHeight="1">
      <c r="F26" s="4"/>
      <c r="G26" s="5"/>
      <c r="H26" s="5"/>
      <c r="I26" s="5"/>
      <c r="J26" s="5"/>
      <c r="K26" s="5"/>
      <c r="L26" s="5"/>
      <c r="M26" s="5"/>
      <c r="N26" s="58"/>
    </row>
    <row r="27" spans="6:14" s="1" customFormat="1" ht="13.5">
      <c r="F27" s="4"/>
      <c r="G27" s="5"/>
      <c r="H27" s="5"/>
      <c r="I27" s="5"/>
      <c r="J27" s="5"/>
      <c r="K27" s="5"/>
      <c r="L27" s="5"/>
      <c r="M27" s="5"/>
      <c r="N27" s="58"/>
    </row>
    <row r="28" spans="6:14" s="1" customFormat="1" ht="13.5">
      <c r="F28" s="4"/>
      <c r="G28" s="5"/>
      <c r="H28" s="5"/>
      <c r="I28" s="5"/>
      <c r="J28" s="5"/>
      <c r="K28" s="5"/>
      <c r="L28" s="5"/>
      <c r="M28" s="5"/>
      <c r="N28" s="58"/>
    </row>
    <row r="29" spans="6:14" s="1" customFormat="1" ht="13.5">
      <c r="F29" s="4"/>
      <c r="G29" s="5"/>
      <c r="H29" s="5"/>
      <c r="I29" s="5"/>
      <c r="J29" s="5"/>
      <c r="K29" s="5"/>
      <c r="L29" s="5"/>
      <c r="M29" s="5"/>
      <c r="N29" s="58"/>
    </row>
    <row r="30" spans="6:14" s="1" customFormat="1" ht="13.5">
      <c r="F30" s="4"/>
      <c r="G30" s="5"/>
      <c r="H30" s="5"/>
      <c r="I30" s="5"/>
      <c r="J30" s="5"/>
      <c r="K30" s="5"/>
      <c r="L30" s="5"/>
      <c r="M30" s="5"/>
      <c r="N30" s="58"/>
    </row>
    <row r="31" spans="6:14" s="1" customFormat="1" ht="13.5">
      <c r="F31" s="4"/>
      <c r="G31" s="5"/>
      <c r="H31" s="5"/>
      <c r="I31" s="5"/>
      <c r="J31" s="5"/>
      <c r="K31" s="5"/>
      <c r="L31" s="5"/>
      <c r="M31" s="5"/>
      <c r="N31" s="58"/>
    </row>
    <row r="32" spans="6:14" s="1" customFormat="1" ht="13.5">
      <c r="F32" s="4"/>
      <c r="G32" s="5"/>
      <c r="H32" s="5"/>
      <c r="I32" s="5"/>
      <c r="J32" s="5"/>
      <c r="K32" s="5"/>
      <c r="L32" s="5"/>
      <c r="M32" s="5"/>
      <c r="N32" s="58"/>
    </row>
    <row r="33" spans="6:14" s="1" customFormat="1" ht="13.5">
      <c r="F33" s="4"/>
      <c r="G33" s="5"/>
      <c r="H33" s="5"/>
      <c r="I33" s="5"/>
      <c r="J33" s="5"/>
      <c r="K33" s="5"/>
      <c r="L33" s="5"/>
      <c r="M33" s="5"/>
      <c r="N33" s="58"/>
    </row>
    <row r="34" spans="6:14" s="1" customFormat="1" ht="13.5">
      <c r="F34" s="4"/>
      <c r="G34" s="5"/>
      <c r="H34" s="5"/>
      <c r="I34" s="5"/>
      <c r="J34" s="5"/>
      <c r="K34" s="5"/>
      <c r="L34" s="5"/>
      <c r="M34" s="5"/>
      <c r="N34" s="58"/>
    </row>
    <row r="35" spans="6:14" s="1" customFormat="1" ht="13.5">
      <c r="F35" s="4"/>
      <c r="G35" s="5"/>
      <c r="H35" s="5"/>
      <c r="I35" s="5"/>
      <c r="J35" s="5"/>
      <c r="K35" s="5"/>
      <c r="L35" s="5"/>
      <c r="M35" s="5"/>
      <c r="N35" s="58"/>
    </row>
    <row r="36" spans="6:14" s="1" customFormat="1" ht="13.5">
      <c r="F36" s="4"/>
      <c r="G36" s="5"/>
      <c r="H36" s="5"/>
      <c r="I36" s="5"/>
      <c r="J36" s="5"/>
      <c r="K36" s="5"/>
      <c r="L36" s="5"/>
      <c r="M36" s="5"/>
      <c r="N36" s="58"/>
    </row>
    <row r="37" spans="6:14" s="1" customFormat="1" ht="13.5">
      <c r="F37" s="4"/>
      <c r="G37" s="5"/>
      <c r="H37" s="5"/>
      <c r="I37" s="5"/>
      <c r="J37" s="5"/>
      <c r="K37" s="5"/>
      <c r="L37" s="5"/>
      <c r="M37" s="5"/>
      <c r="N37" s="58"/>
    </row>
    <row r="38" spans="6:14" s="1" customFormat="1" ht="13.5">
      <c r="F38" s="4"/>
      <c r="G38" s="5"/>
      <c r="H38" s="5"/>
      <c r="I38" s="5"/>
      <c r="J38" s="5"/>
      <c r="K38" s="5"/>
      <c r="L38" s="5"/>
      <c r="M38" s="5"/>
      <c r="N38" s="58"/>
    </row>
    <row r="39" spans="6:14" s="1" customFormat="1" ht="13.5">
      <c r="F39" s="4"/>
      <c r="G39" s="5"/>
      <c r="H39" s="5"/>
      <c r="I39" s="5"/>
      <c r="J39" s="5"/>
      <c r="K39" s="5"/>
      <c r="L39" s="5"/>
      <c r="M39" s="5"/>
      <c r="N39" s="58"/>
    </row>
    <row r="40" spans="6:14" s="1" customFormat="1" ht="13.5">
      <c r="F40" s="4"/>
      <c r="G40" s="5"/>
      <c r="H40" s="5"/>
      <c r="I40" s="5"/>
      <c r="J40" s="5"/>
      <c r="K40" s="5"/>
      <c r="L40" s="5"/>
      <c r="M40" s="5"/>
      <c r="N40" s="58"/>
    </row>
    <row r="41" spans="6:14" s="1" customFormat="1" ht="13.5">
      <c r="F41" s="4"/>
      <c r="G41" s="5"/>
      <c r="H41" s="5"/>
      <c r="I41" s="5"/>
      <c r="J41" s="5"/>
      <c r="K41" s="5"/>
      <c r="L41" s="5"/>
      <c r="M41" s="5"/>
      <c r="N41" s="58"/>
    </row>
    <row r="42" spans="6:14" s="1" customFormat="1" ht="13.5">
      <c r="F42" s="4"/>
      <c r="G42" s="5"/>
      <c r="H42" s="5"/>
      <c r="I42" s="5"/>
      <c r="J42" s="5"/>
      <c r="K42" s="5"/>
      <c r="L42" s="5"/>
      <c r="M42" s="5"/>
      <c r="N42" s="58"/>
    </row>
    <row r="43" spans="6:14" s="1" customFormat="1" ht="13.5">
      <c r="F43" s="4"/>
      <c r="G43" s="5"/>
      <c r="H43" s="5"/>
      <c r="I43" s="5"/>
      <c r="J43" s="5"/>
      <c r="K43" s="5"/>
      <c r="L43" s="5"/>
      <c r="M43" s="5"/>
      <c r="N43" s="58"/>
    </row>
    <row r="44" spans="6:14" s="1" customFormat="1" ht="13.5">
      <c r="F44" s="4"/>
      <c r="G44" s="5"/>
      <c r="H44" s="5"/>
      <c r="I44" s="5"/>
      <c r="J44" s="5"/>
      <c r="K44" s="5"/>
      <c r="L44" s="5"/>
      <c r="M44" s="5"/>
      <c r="N44" s="58"/>
    </row>
    <row r="45" spans="6:14" s="1" customFormat="1" ht="13.5">
      <c r="F45" s="4"/>
      <c r="G45" s="5"/>
      <c r="H45" s="5"/>
      <c r="I45" s="5"/>
      <c r="J45" s="5"/>
      <c r="K45" s="5"/>
      <c r="L45" s="5"/>
      <c r="M45" s="5"/>
      <c r="N45" s="58"/>
    </row>
    <row r="46" spans="6:14" s="1" customFormat="1" ht="13.5">
      <c r="F46" s="4"/>
      <c r="G46" s="5"/>
      <c r="H46" s="5"/>
      <c r="I46" s="5"/>
      <c r="J46" s="5"/>
      <c r="K46" s="5"/>
      <c r="L46" s="5"/>
      <c r="M46" s="5"/>
      <c r="N46" s="58"/>
    </row>
    <row r="47" spans="6:14" s="1" customFormat="1" ht="13.5">
      <c r="F47" s="4"/>
      <c r="G47" s="5"/>
      <c r="H47" s="5"/>
      <c r="I47" s="5"/>
      <c r="J47" s="5"/>
      <c r="K47" s="5"/>
      <c r="L47" s="5"/>
      <c r="M47" s="5"/>
      <c r="N47" s="58"/>
    </row>
    <row r="48" spans="6:14" s="1" customFormat="1" ht="13.5">
      <c r="F48" s="4"/>
      <c r="G48" s="5"/>
      <c r="H48" s="5"/>
      <c r="I48" s="5"/>
      <c r="J48" s="5"/>
      <c r="K48" s="5"/>
      <c r="L48" s="5"/>
      <c r="M48" s="5"/>
      <c r="N48" s="58"/>
    </row>
    <row r="49" spans="6:14" s="1" customFormat="1" ht="13.5">
      <c r="F49" s="4"/>
      <c r="G49" s="5"/>
      <c r="H49" s="5"/>
      <c r="I49" s="5"/>
      <c r="J49" s="5"/>
      <c r="K49" s="5"/>
      <c r="L49" s="5"/>
      <c r="M49" s="5"/>
      <c r="N49" s="58"/>
    </row>
    <row r="50" spans="6:14" s="1" customFormat="1" ht="13.5">
      <c r="F50" s="4"/>
      <c r="G50" s="5"/>
      <c r="H50" s="5"/>
      <c r="I50" s="5"/>
      <c r="J50" s="5"/>
      <c r="K50" s="5"/>
      <c r="L50" s="5"/>
      <c r="M50" s="5"/>
      <c r="N50" s="58"/>
    </row>
    <row r="51" spans="6:14" s="1" customFormat="1" ht="13.5">
      <c r="F51" s="4"/>
      <c r="G51" s="5"/>
      <c r="H51" s="5"/>
      <c r="I51" s="5"/>
      <c r="J51" s="5"/>
      <c r="K51" s="5"/>
      <c r="L51" s="5"/>
      <c r="M51" s="5"/>
      <c r="N51" s="58"/>
    </row>
    <row r="52" spans="6:14" s="1" customFormat="1" ht="13.5">
      <c r="F52" s="4"/>
      <c r="G52" s="5"/>
      <c r="H52" s="5"/>
      <c r="I52" s="5"/>
      <c r="J52" s="5"/>
      <c r="K52" s="5"/>
      <c r="L52" s="5"/>
      <c r="M52" s="5"/>
      <c r="N52" s="58"/>
    </row>
  </sheetData>
  <sheetProtection/>
  <mergeCells count="15">
    <mergeCell ref="F2:P2"/>
    <mergeCell ref="O3:P3"/>
    <mergeCell ref="B4:I4"/>
    <mergeCell ref="J4:O4"/>
    <mergeCell ref="B5:E5"/>
    <mergeCell ref="J5:M5"/>
    <mergeCell ref="A4:A6"/>
    <mergeCell ref="A14:A16"/>
    <mergeCell ref="F5:F6"/>
    <mergeCell ref="G5:G6"/>
    <mergeCell ref="H5:H6"/>
    <mergeCell ref="I5:I6"/>
    <mergeCell ref="N5:N6"/>
    <mergeCell ref="O5:O6"/>
    <mergeCell ref="P4:P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2020-09-25T11:44:35Z</cp:lastPrinted>
  <dcterms:created xsi:type="dcterms:W3CDTF">1996-12-17T01:32:42Z</dcterms:created>
  <dcterms:modified xsi:type="dcterms:W3CDTF">2021-02-28T13:41:10Z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